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3256" windowHeight="13140"/>
  </bookViews>
  <sheets>
    <sheet name="5 - 11 классы ОВЗ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7" i="5"/>
  <c r="G348" s="1"/>
  <c r="G349" s="1"/>
  <c r="F347"/>
  <c r="F348" s="1"/>
  <c r="F349" s="1"/>
  <c r="F350" s="1"/>
  <c r="E347"/>
  <c r="D347"/>
  <c r="C347"/>
  <c r="C348" s="1"/>
  <c r="C349" s="1"/>
  <c r="G339"/>
  <c r="F339"/>
  <c r="E339"/>
  <c r="E348" s="1"/>
  <c r="E349" s="1"/>
  <c r="E350" s="1"/>
  <c r="D339"/>
  <c r="D348" s="1"/>
  <c r="D349" s="1"/>
  <c r="D350" s="1"/>
  <c r="C339"/>
  <c r="G332"/>
  <c r="F332"/>
  <c r="E332"/>
  <c r="D332"/>
  <c r="C332"/>
  <c r="G325"/>
  <c r="F325"/>
  <c r="E325"/>
  <c r="D325"/>
  <c r="C325"/>
  <c r="G312"/>
  <c r="F312"/>
  <c r="E312"/>
  <c r="D312"/>
  <c r="C312"/>
  <c r="G306"/>
  <c r="F306"/>
  <c r="E306"/>
  <c r="D306"/>
  <c r="C306"/>
  <c r="G298"/>
  <c r="F298"/>
  <c r="E298"/>
  <c r="D298"/>
  <c r="C298"/>
  <c r="G290"/>
  <c r="F290"/>
  <c r="E290"/>
  <c r="D290"/>
  <c r="C290"/>
  <c r="G283"/>
  <c r="F283"/>
  <c r="E283"/>
  <c r="D283"/>
  <c r="C283"/>
  <c r="G277"/>
  <c r="F277"/>
  <c r="E277"/>
  <c r="D277"/>
  <c r="C277"/>
  <c r="G270"/>
  <c r="F270"/>
  <c r="E270"/>
  <c r="D270"/>
  <c r="C270"/>
  <c r="G262"/>
  <c r="F262"/>
  <c r="E262"/>
  <c r="D262"/>
  <c r="C262"/>
  <c r="G254"/>
  <c r="F254"/>
  <c r="E254"/>
  <c r="D254"/>
  <c r="C254"/>
  <c r="G247"/>
  <c r="F247"/>
  <c r="E247"/>
  <c r="D247"/>
  <c r="C247"/>
  <c r="D202"/>
  <c r="E202"/>
  <c r="F202"/>
  <c r="G202"/>
  <c r="C202"/>
  <c r="D231" l="1"/>
  <c r="E231"/>
  <c r="F231"/>
  <c r="G231"/>
  <c r="G232" s="1"/>
  <c r="C231"/>
  <c r="D223"/>
  <c r="E223"/>
  <c r="F223"/>
  <c r="G223"/>
  <c r="C223"/>
  <c r="D216"/>
  <c r="E216"/>
  <c r="E217" s="1"/>
  <c r="F216"/>
  <c r="F217" s="1"/>
  <c r="G216"/>
  <c r="C216"/>
  <c r="D209"/>
  <c r="E209"/>
  <c r="F209"/>
  <c r="G209"/>
  <c r="C209"/>
  <c r="D195"/>
  <c r="E195"/>
  <c r="F195"/>
  <c r="G195"/>
  <c r="G203" s="1"/>
  <c r="C195"/>
  <c r="D188"/>
  <c r="E188"/>
  <c r="F188"/>
  <c r="G188"/>
  <c r="C188"/>
  <c r="C189" s="1"/>
  <c r="D181"/>
  <c r="E181"/>
  <c r="F181"/>
  <c r="G181"/>
  <c r="C181"/>
  <c r="D174"/>
  <c r="D175" s="1"/>
  <c r="E174"/>
  <c r="E175" s="1"/>
  <c r="F174"/>
  <c r="F175" s="1"/>
  <c r="G174"/>
  <c r="G175" s="1"/>
  <c r="C174"/>
  <c r="C175" s="1"/>
  <c r="D159"/>
  <c r="E159"/>
  <c r="F159"/>
  <c r="G159"/>
  <c r="C159"/>
  <c r="D152"/>
  <c r="E152"/>
  <c r="F152"/>
  <c r="G152"/>
  <c r="C152"/>
  <c r="D145"/>
  <c r="E145"/>
  <c r="F145"/>
  <c r="G145"/>
  <c r="C145"/>
  <c r="D137"/>
  <c r="E137"/>
  <c r="F137"/>
  <c r="G137"/>
  <c r="C137"/>
  <c r="D130"/>
  <c r="E130"/>
  <c r="F130"/>
  <c r="G130"/>
  <c r="C130"/>
  <c r="D189" l="1"/>
  <c r="G189"/>
  <c r="C232"/>
  <c r="D232"/>
  <c r="C146"/>
  <c r="F203"/>
  <c r="C217"/>
  <c r="C160"/>
  <c r="D217"/>
  <c r="G146"/>
  <c r="F189"/>
  <c r="E160"/>
  <c r="E189"/>
  <c r="E203"/>
  <c r="G217"/>
  <c r="F232"/>
  <c r="D146"/>
  <c r="C203"/>
  <c r="D203"/>
  <c r="E232"/>
  <c r="D160"/>
  <c r="G160"/>
  <c r="F160"/>
  <c r="E146"/>
  <c r="F146"/>
  <c r="D122" l="1"/>
  <c r="D131" s="1"/>
  <c r="E122"/>
  <c r="E131" s="1"/>
  <c r="F122"/>
  <c r="F131" s="1"/>
  <c r="G122"/>
  <c r="G131" s="1"/>
  <c r="C122"/>
  <c r="C131" s="1"/>
  <c r="D115"/>
  <c r="E115"/>
  <c r="F115"/>
  <c r="G115"/>
  <c r="C115"/>
  <c r="D108"/>
  <c r="E108"/>
  <c r="F108"/>
  <c r="G108"/>
  <c r="C108"/>
  <c r="C116" l="1"/>
  <c r="E116"/>
  <c r="D116"/>
  <c r="G116"/>
  <c r="F116"/>
  <c r="D101"/>
  <c r="E101"/>
  <c r="F101"/>
  <c r="G101"/>
  <c r="C101"/>
  <c r="E94"/>
  <c r="F94"/>
  <c r="G94"/>
  <c r="D94"/>
  <c r="C94"/>
  <c r="D87"/>
  <c r="E87"/>
  <c r="F87"/>
  <c r="G87"/>
  <c r="C87"/>
  <c r="D79"/>
  <c r="E79"/>
  <c r="F79"/>
  <c r="G79"/>
  <c r="C79"/>
  <c r="D72"/>
  <c r="E72"/>
  <c r="F72"/>
  <c r="G72"/>
  <c r="C72"/>
  <c r="D64"/>
  <c r="E64"/>
  <c r="F64"/>
  <c r="G64"/>
  <c r="C64"/>
  <c r="D57"/>
  <c r="E57"/>
  <c r="F57"/>
  <c r="F58" s="1"/>
  <c r="G57"/>
  <c r="C57"/>
  <c r="D49"/>
  <c r="E49"/>
  <c r="F49"/>
  <c r="G49"/>
  <c r="C49"/>
  <c r="D42"/>
  <c r="E42"/>
  <c r="F42"/>
  <c r="G42"/>
  <c r="C42"/>
  <c r="C43" s="1"/>
  <c r="D35"/>
  <c r="E35"/>
  <c r="F35"/>
  <c r="G35"/>
  <c r="C35"/>
  <c r="D28"/>
  <c r="E28"/>
  <c r="F28"/>
  <c r="G28"/>
  <c r="C28"/>
  <c r="D20"/>
  <c r="E20"/>
  <c r="F20"/>
  <c r="G20"/>
  <c r="C20"/>
  <c r="D43" l="1"/>
  <c r="C73"/>
  <c r="D29"/>
  <c r="E29"/>
  <c r="C88"/>
  <c r="D88"/>
  <c r="F43"/>
  <c r="G29"/>
  <c r="C58"/>
  <c r="C102"/>
  <c r="C29"/>
  <c r="E58"/>
  <c r="F29"/>
  <c r="E43"/>
  <c r="G88"/>
  <c r="G102"/>
  <c r="D58"/>
  <c r="G43"/>
  <c r="G58"/>
  <c r="E88"/>
  <c r="G73"/>
  <c r="F88"/>
  <c r="F102"/>
  <c r="E102"/>
  <c r="D102"/>
  <c r="F73"/>
  <c r="E73"/>
  <c r="D73"/>
  <c r="G233" l="1"/>
  <c r="G234" s="1"/>
  <c r="C233"/>
  <c r="C234" s="1"/>
  <c r="D233"/>
  <c r="D234" s="1"/>
  <c r="F233"/>
  <c r="F234" s="1"/>
  <c r="E233"/>
  <c r="E234" s="1"/>
</calcChain>
</file>

<file path=xl/sharedStrings.xml><?xml version="1.0" encoding="utf-8"?>
<sst xmlns="http://schemas.openxmlformats.org/spreadsheetml/2006/main" count="871" uniqueCount="216">
  <si>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</si>
  <si>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</si>
  <si>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</si>
  <si>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</si>
  <si>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</si>
  <si>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</si>
  <si>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</si>
  <si>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</si>
  <si>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</si>
  <si>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</si>
  <si>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</si>
  <si>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День 1</t>
  </si>
  <si>
    <t>ЗАВТРАК</t>
  </si>
  <si>
    <t>16/4</t>
  </si>
  <si>
    <t>Каша молочная ассорти (рис, пшено) с маслом сливочным</t>
  </si>
  <si>
    <t>3/13</t>
  </si>
  <si>
    <t>Хлеб с сыром</t>
  </si>
  <si>
    <t>11/10</t>
  </si>
  <si>
    <t>Чай с лимоном</t>
  </si>
  <si>
    <t>200</t>
  </si>
  <si>
    <t>575</t>
  </si>
  <si>
    <t>Хлеб ржано-пшеничный</t>
  </si>
  <si>
    <t>30</t>
  </si>
  <si>
    <t>ИТОГО ЗА ЗАВТРАК</t>
  </si>
  <si>
    <t>ОБЕД</t>
  </si>
  <si>
    <t>31/1</t>
  </si>
  <si>
    <t>Салат из отварного картофеля с огурцами и растительным маслом</t>
  </si>
  <si>
    <t>2/2</t>
  </si>
  <si>
    <t>Борщ со сметаной</t>
  </si>
  <si>
    <t>5/9</t>
  </si>
  <si>
    <t>Биточки (котлеты) из мяса кур</t>
  </si>
  <si>
    <t>43/3</t>
  </si>
  <si>
    <t>Макаронные изделия отварные</t>
  </si>
  <si>
    <t>2/10</t>
  </si>
  <si>
    <t>Компот из яблок и изюма</t>
  </si>
  <si>
    <t>1</t>
  </si>
  <si>
    <t>Хлеб пшеничный (Валетек 8)</t>
  </si>
  <si>
    <t>40</t>
  </si>
  <si>
    <t>ИТОГО ЗА ОБЕД</t>
  </si>
  <si>
    <t>ИТОГО ЗА ДЕНЬ:</t>
  </si>
  <si>
    <t>День 2</t>
  </si>
  <si>
    <t>2/6</t>
  </si>
  <si>
    <t>Омлет запеченный или паровой</t>
  </si>
  <si>
    <t>1/13</t>
  </si>
  <si>
    <t>Хлеб с маслом</t>
  </si>
  <si>
    <t>12/10</t>
  </si>
  <si>
    <t>Чай с молоком</t>
  </si>
  <si>
    <t>18</t>
  </si>
  <si>
    <t>Салат из отварной свеклы с чесноком с растительным маслом</t>
  </si>
  <si>
    <t>144</t>
  </si>
  <si>
    <t>Щи из квашеной капусты с картофелем</t>
  </si>
  <si>
    <t>4/9</t>
  </si>
  <si>
    <t>Плов из мяса кур</t>
  </si>
  <si>
    <t>180</t>
  </si>
  <si>
    <t>516</t>
  </si>
  <si>
    <t>Кисель из концентрата плодового или ягодного</t>
  </si>
  <si>
    <t>День 3</t>
  </si>
  <si>
    <t>5/4</t>
  </si>
  <si>
    <t>Каша манная молочная с маслом сливочным</t>
  </si>
  <si>
    <t>4/13</t>
  </si>
  <si>
    <t>Хлеб с маслом и сыром</t>
  </si>
  <si>
    <t>13/10</t>
  </si>
  <si>
    <t>Кофейный напиток с молоком</t>
  </si>
  <si>
    <t>17</t>
  </si>
  <si>
    <t>Салат из квашеной капусты с луком</t>
  </si>
  <si>
    <t>9/2</t>
  </si>
  <si>
    <t>Рассольник со сметаной</t>
  </si>
  <si>
    <t>3/7</t>
  </si>
  <si>
    <t>Рыба (филе), припущенная с молоком и овощами</t>
  </si>
  <si>
    <t>3/3</t>
  </si>
  <si>
    <t>Картофельное пюре</t>
  </si>
  <si>
    <t>15/10</t>
  </si>
  <si>
    <t>Напиток из шиповника</t>
  </si>
  <si>
    <t>День 4</t>
  </si>
  <si>
    <t>15/4</t>
  </si>
  <si>
    <t>Каша пшеничная молочная с маслом сливочным</t>
  </si>
  <si>
    <t>436</t>
  </si>
  <si>
    <t>Напиток лимонный</t>
  </si>
  <si>
    <t>99</t>
  </si>
  <si>
    <t>Щи по-уральски (с крупой) (рец. №1)</t>
  </si>
  <si>
    <t>341</t>
  </si>
  <si>
    <t>Котлеты "Пермские"</t>
  </si>
  <si>
    <t>44/3</t>
  </si>
  <si>
    <t>Каша гречневая рассыпчатая с овощами</t>
  </si>
  <si>
    <t>3</t>
  </si>
  <si>
    <t>Яблоки</t>
  </si>
  <si>
    <t>100</t>
  </si>
  <si>
    <t>День 5</t>
  </si>
  <si>
    <t>17/5</t>
  </si>
  <si>
    <t>Пудинг из творога со сгущенкой</t>
  </si>
  <si>
    <t>б/н</t>
  </si>
  <si>
    <t>Батон чайный</t>
  </si>
  <si>
    <t>34</t>
  </si>
  <si>
    <t>Салат "Мишат"</t>
  </si>
  <si>
    <t>29/2</t>
  </si>
  <si>
    <t>Суп-пюре гороховый</t>
  </si>
  <si>
    <t>34/2</t>
  </si>
  <si>
    <t>Гренки (сухарики)</t>
  </si>
  <si>
    <t>10</t>
  </si>
  <si>
    <t>31/8</t>
  </si>
  <si>
    <t>6/10</t>
  </si>
  <si>
    <t>Компот из сухофруктов</t>
  </si>
  <si>
    <t>День 6</t>
  </si>
  <si>
    <t>6/4</t>
  </si>
  <si>
    <t>Каша овсяная молочная с маслом сливочным</t>
  </si>
  <si>
    <t>536</t>
  </si>
  <si>
    <t>Йогурт</t>
  </si>
  <si>
    <t>125</t>
  </si>
  <si>
    <t>31</t>
  </si>
  <si>
    <t>Салат "Школьный"</t>
  </si>
  <si>
    <t>18/2</t>
  </si>
  <si>
    <t>Суп картофельный с макаронными изделиями</t>
  </si>
  <si>
    <t>203</t>
  </si>
  <si>
    <t>Кулеш с мясом из смеси круп</t>
  </si>
  <si>
    <t>День 7</t>
  </si>
  <si>
    <t>7/4</t>
  </si>
  <si>
    <t>Каша рисовая молочная с маслом сливочным</t>
  </si>
  <si>
    <t>14/10</t>
  </si>
  <si>
    <t>Какао с молоком</t>
  </si>
  <si>
    <t>4/1</t>
  </si>
  <si>
    <t>Салат из белокочанной капусты с кукурузой, луком и растительным маслом</t>
  </si>
  <si>
    <t>19/2</t>
  </si>
  <si>
    <t>Суп картофельный с рыбой</t>
  </si>
  <si>
    <t>406</t>
  </si>
  <si>
    <t>Паста Болоньезе</t>
  </si>
  <si>
    <t>Напиток витаминизированный из концентрата быстрорастворимого промышленного производства</t>
  </si>
  <si>
    <t>День 8</t>
  </si>
  <si>
    <t>19/5</t>
  </si>
  <si>
    <t>Суфле творожное</t>
  </si>
  <si>
    <t>Булочка "Смак"</t>
  </si>
  <si>
    <t>Икра кабачковая</t>
  </si>
  <si>
    <t>4/2</t>
  </si>
  <si>
    <t>Борщ с морской капустой со сметаной</t>
  </si>
  <si>
    <t>Котлета "Здоровье"</t>
  </si>
  <si>
    <t>День 9</t>
  </si>
  <si>
    <t>14/4</t>
  </si>
  <si>
    <t>Каша ячневая молочная с маслом сливочным</t>
  </si>
  <si>
    <t>32</t>
  </si>
  <si>
    <t>Салат "Пестрый"</t>
  </si>
  <si>
    <t>37/2</t>
  </si>
  <si>
    <t>Суп "Волна" на курином бульоне</t>
  </si>
  <si>
    <t>8/9</t>
  </si>
  <si>
    <t>Суфле из мяса кур паровое</t>
  </si>
  <si>
    <t>45/3</t>
  </si>
  <si>
    <t>Рис отварной</t>
  </si>
  <si>
    <t>528</t>
  </si>
  <si>
    <t>Компот из яблок с лимоном</t>
  </si>
  <si>
    <t>День 10</t>
  </si>
  <si>
    <t>34/1</t>
  </si>
  <si>
    <t>Салат из отварного картофеля с зеленым луком и растительным маслом</t>
  </si>
  <si>
    <t>17/2</t>
  </si>
  <si>
    <t>Суп картофельный с бобовыми</t>
  </si>
  <si>
    <t>329</t>
  </si>
  <si>
    <t>Капуста тушеная с мясом (Бигус)</t>
  </si>
  <si>
    <t>День 11</t>
  </si>
  <si>
    <t>4/6</t>
  </si>
  <si>
    <t>Омлет с картофелем (запеченный)</t>
  </si>
  <si>
    <t>109</t>
  </si>
  <si>
    <t>Суп-харчо</t>
  </si>
  <si>
    <t>370</t>
  </si>
  <si>
    <t>Азу</t>
  </si>
  <si>
    <t>День 12</t>
  </si>
  <si>
    <t>22/2</t>
  </si>
  <si>
    <t>Суп молочный с крупой</t>
  </si>
  <si>
    <t>11/2</t>
  </si>
  <si>
    <t>Рассольник с крупой и сметаной</t>
  </si>
  <si>
    <t>350</t>
  </si>
  <si>
    <t>Макароны отварные с овощами (кукуруза)</t>
  </si>
  <si>
    <t>День 13</t>
  </si>
  <si>
    <t>13/4</t>
  </si>
  <si>
    <t>Каша "Баярская" из пшена с изюмом и с маслом сливочным</t>
  </si>
  <si>
    <t>02</t>
  </si>
  <si>
    <t>Сок фруктовый</t>
  </si>
  <si>
    <t>Пряники</t>
  </si>
  <si>
    <t>10/1</t>
  </si>
  <si>
    <t>Салат из моркови с растительным маслом</t>
  </si>
  <si>
    <t>31/2</t>
  </si>
  <si>
    <t>Суп крестьянский с крупой со сметаной</t>
  </si>
  <si>
    <t>Котлета "Дебют"</t>
  </si>
  <si>
    <t>День 14</t>
  </si>
  <si>
    <t>2/5</t>
  </si>
  <si>
    <t>Запеканка рисовая с творогом</t>
  </si>
  <si>
    <t>5/1</t>
  </si>
  <si>
    <t>Салат из белокочанной капусты с морковью и растительным маслом</t>
  </si>
  <si>
    <t>20/2</t>
  </si>
  <si>
    <t>Суп-лапша на курином бульоне</t>
  </si>
  <si>
    <t>274</t>
  </si>
  <si>
    <t>Мясо тушеное с овощами в соусе</t>
  </si>
  <si>
    <t>День 15</t>
  </si>
  <si>
    <t>32/2</t>
  </si>
  <si>
    <t>Суп фасолевый</t>
  </si>
  <si>
    <t>11/8</t>
  </si>
  <si>
    <t>10/4</t>
  </si>
  <si>
    <t>Каша перловая вязкая с маслом сливочным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</si>
  <si>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</si>
  <si>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</si>
  <si>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</si>
  <si>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</si>
  <si>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</si>
  <si>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</si>
  <si>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</si>
  <si>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5 - 11 классы ОВЗ</t>
  </si>
  <si>
    <t>250</t>
  </si>
  <si>
    <t>70</t>
  </si>
  <si>
    <t>20</t>
  </si>
  <si>
    <t>220</t>
  </si>
  <si>
    <t>230</t>
  </si>
  <si>
    <t>Каша пшенная молочная с маслом сливочным</t>
  </si>
  <si>
    <t>11/4</t>
  </si>
  <si>
    <t>Голубцы с мясом свинины и рисом (ленивые)</t>
  </si>
  <si>
    <t>Тефтели из свинины с рисом - "ёжики"</t>
  </si>
  <si>
    <t>Гуляш из мяса свинины</t>
  </si>
  <si>
    <t>5 - 11 классы</t>
  </si>
  <si>
    <t>Тефтели из говядины с рисом - "ёжики"</t>
  </si>
  <si>
    <t>Чай</t>
  </si>
  <si>
    <t>10/10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</si>
</sst>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Arial Cyr"/>
      <charset val="204"/>
    </font>
    <font>
      <i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4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4" fillId="0" borderId="20" xfId="0" applyFont="1" applyBorder="1" applyAlignment="1">
      <alignment horizontal="right"/>
    </xf>
    <xf numFmtId="0" fontId="0" fillId="2" borderId="6" xfId="0" applyFill="1" applyBorder="1"/>
    <xf numFmtId="2" fontId="0" fillId="2" borderId="6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15" xfId="0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15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1" fillId="2" borderId="19" xfId="0" applyFont="1" applyFill="1" applyBorder="1"/>
    <xf numFmtId="49" fontId="0" fillId="2" borderId="15" xfId="0" applyNumberForma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/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right"/>
    </xf>
    <xf numFmtId="0" fontId="1" fillId="2" borderId="17" xfId="0" applyFont="1" applyFill="1" applyBorder="1"/>
    <xf numFmtId="0" fontId="1" fillId="2" borderId="0" xfId="0" applyFont="1" applyFill="1" applyAlignment="1">
      <alignment horizontal="center" wrapText="1"/>
    </xf>
    <xf numFmtId="2" fontId="1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/>
    <xf numFmtId="1" fontId="0" fillId="0" borderId="0" xfId="0" applyNumberFormat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1" fillId="2" borderId="18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2" borderId="12" xfId="0" applyFont="1" applyFill="1" applyBorder="1"/>
    <xf numFmtId="0" fontId="1" fillId="2" borderId="3" xfId="0" applyFont="1" applyFill="1" applyBorder="1"/>
    <xf numFmtId="0" fontId="1" fillId="2" borderId="13" xfId="0" applyFont="1" applyFill="1" applyBorder="1"/>
    <xf numFmtId="2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left" vertical="top" wrapText="1"/>
    </xf>
    <xf numFmtId="1" fontId="1" fillId="2" borderId="8" xfId="0" applyNumberFormat="1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/>
    <xf numFmtId="0" fontId="1" fillId="2" borderId="6" xfId="0" applyFont="1" applyFill="1" applyBorder="1"/>
    <xf numFmtId="0" fontId="1" fillId="2" borderId="18" xfId="0" applyFont="1" applyFill="1" applyBorder="1"/>
    <xf numFmtId="0" fontId="1" fillId="2" borderId="7" xfId="0" applyFont="1" applyFill="1" applyBorder="1"/>
    <xf numFmtId="1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0"/>
  <sheetViews>
    <sheetView tabSelected="1" zoomScale="91" zoomScaleNormal="91" workbookViewId="0">
      <selection activeCell="L240" sqref="L240"/>
    </sheetView>
  </sheetViews>
  <sheetFormatPr defaultRowHeight="13.2"/>
  <cols>
    <col min="1" max="1" width="12.5546875" style="10" customWidth="1"/>
    <col min="2" max="2" width="30.5546875" style="7" customWidth="1"/>
    <col min="3" max="3" width="10.6640625" style="13" customWidth="1"/>
    <col min="4" max="6" width="10.6640625" style="15" customWidth="1"/>
    <col min="7" max="7" width="16.33203125" customWidth="1"/>
    <col min="8" max="8" width="11.88671875" customWidth="1"/>
  </cols>
  <sheetData>
    <row r="1" spans="1:8">
      <c r="B1" s="18" t="s">
        <v>196</v>
      </c>
      <c r="H1" s="22" t="s">
        <v>200</v>
      </c>
    </row>
    <row r="2" spans="1:8">
      <c r="B2" s="11"/>
      <c r="F2" s="16"/>
      <c r="G2" s="12"/>
      <c r="H2" s="12"/>
    </row>
    <row r="3" spans="1:8">
      <c r="B3" s="20" t="s">
        <v>197</v>
      </c>
      <c r="F3" s="24"/>
      <c r="G3" s="25"/>
      <c r="H3" s="26" t="s">
        <v>197</v>
      </c>
    </row>
    <row r="4" spans="1:8">
      <c r="B4" s="21" t="s">
        <v>198</v>
      </c>
      <c r="F4" s="27"/>
      <c r="G4" s="28"/>
      <c r="H4" s="29" t="s">
        <v>198</v>
      </c>
    </row>
    <row r="5" spans="1:8">
      <c r="B5" s="19" t="s">
        <v>199</v>
      </c>
      <c r="H5" s="23" t="s">
        <v>199</v>
      </c>
    </row>
    <row r="9" spans="1:8" s="1" customFormat="1">
      <c r="A9" s="67" t="s">
        <v>10</v>
      </c>
      <c r="B9" s="68"/>
      <c r="C9" s="68"/>
      <c r="D9" s="68"/>
      <c r="E9" s="68"/>
      <c r="F9" s="68"/>
      <c r="G9" s="68"/>
      <c r="H9" s="68"/>
    </row>
    <row r="10" spans="1:8" s="1" customFormat="1">
      <c r="A10" s="8"/>
      <c r="C10" s="2"/>
      <c r="D10" s="14"/>
      <c r="E10" s="14"/>
      <c r="F10" s="14"/>
      <c r="G10" s="3"/>
      <c r="H10" s="3"/>
    </row>
    <row r="11" spans="1:8" s="1" customFormat="1" ht="26.4">
      <c r="A11" s="8" t="s">
        <v>4</v>
      </c>
      <c r="B11" s="1" t="s">
        <v>201</v>
      </c>
      <c r="C11" s="2"/>
      <c r="D11" s="14"/>
      <c r="E11" s="14"/>
      <c r="F11" s="14"/>
      <c r="G11" s="3"/>
      <c r="H11" s="3"/>
    </row>
    <row r="12" spans="1:8" s="1" customFormat="1" ht="13.8" thickBot="1">
      <c r="A12" s="9"/>
      <c r="C12" s="2"/>
      <c r="D12" s="14"/>
      <c r="E12" s="14"/>
      <c r="F12" s="14"/>
      <c r="G12" s="3"/>
      <c r="H12" s="3"/>
    </row>
    <row r="13" spans="1:8" s="4" customFormat="1" ht="33" customHeight="1">
      <c r="A13" s="75" t="s">
        <v>0</v>
      </c>
      <c r="B13" s="77" t="s">
        <v>1</v>
      </c>
      <c r="C13" s="79" t="s">
        <v>3</v>
      </c>
      <c r="D13" s="72" t="s">
        <v>5</v>
      </c>
      <c r="E13" s="72"/>
      <c r="F13" s="72"/>
      <c r="G13" s="73" t="s">
        <v>6</v>
      </c>
      <c r="H13" s="65" t="s">
        <v>2</v>
      </c>
    </row>
    <row r="14" spans="1:8" s="5" customFormat="1" ht="13.8" thickBot="1">
      <c r="A14" s="76"/>
      <c r="B14" s="78"/>
      <c r="C14" s="80"/>
      <c r="D14" s="51" t="s">
        <v>7</v>
      </c>
      <c r="E14" s="51" t="s">
        <v>8</v>
      </c>
      <c r="F14" s="51" t="s">
        <v>9</v>
      </c>
      <c r="G14" s="74"/>
      <c r="H14" s="66"/>
    </row>
    <row r="15" spans="1:8" s="6" customFormat="1">
      <c r="A15" s="69" t="s">
        <v>11</v>
      </c>
      <c r="B15" s="70"/>
      <c r="C15" s="70"/>
      <c r="D15" s="70"/>
      <c r="E15" s="70"/>
      <c r="F15" s="70"/>
      <c r="G15" s="70"/>
      <c r="H15" s="71"/>
    </row>
    <row r="16" spans="1:8" ht="26.4">
      <c r="A16" s="57" t="s">
        <v>12</v>
      </c>
      <c r="B16" s="33" t="s">
        <v>14</v>
      </c>
      <c r="C16" s="32" t="s">
        <v>202</v>
      </c>
      <c r="D16" s="31">
        <v>6.25</v>
      </c>
      <c r="E16" s="31">
        <v>14.52</v>
      </c>
      <c r="F16" s="31">
        <v>32</v>
      </c>
      <c r="G16" s="30">
        <v>278.27</v>
      </c>
      <c r="H16" s="34" t="s">
        <v>13</v>
      </c>
    </row>
    <row r="17" spans="1:8" ht="15" customHeight="1">
      <c r="A17" s="57"/>
      <c r="B17" s="33" t="s">
        <v>16</v>
      </c>
      <c r="C17" s="32" t="s">
        <v>203</v>
      </c>
      <c r="D17" s="31">
        <v>8.5399999999999991</v>
      </c>
      <c r="E17" s="31">
        <v>5.0599999999999996</v>
      </c>
      <c r="F17" s="31">
        <v>26.45</v>
      </c>
      <c r="G17" s="30">
        <v>184.55</v>
      </c>
      <c r="H17" s="34" t="s">
        <v>15</v>
      </c>
    </row>
    <row r="18" spans="1:8">
      <c r="A18" s="57"/>
      <c r="B18" s="33" t="s">
        <v>18</v>
      </c>
      <c r="C18" s="32" t="s">
        <v>19</v>
      </c>
      <c r="D18" s="31">
        <v>0.1</v>
      </c>
      <c r="E18" s="31">
        <v>0</v>
      </c>
      <c r="F18" s="31">
        <v>9.1999999999999993</v>
      </c>
      <c r="G18" s="30">
        <v>36</v>
      </c>
      <c r="H18" s="34" t="s">
        <v>17</v>
      </c>
    </row>
    <row r="19" spans="1:8">
      <c r="A19" s="57"/>
      <c r="B19" s="33" t="s">
        <v>21</v>
      </c>
      <c r="C19" s="32" t="s">
        <v>22</v>
      </c>
      <c r="D19" s="31">
        <v>2.04</v>
      </c>
      <c r="E19" s="31">
        <v>0.39</v>
      </c>
      <c r="F19" s="31">
        <v>11.94</v>
      </c>
      <c r="G19" s="30">
        <v>59.4</v>
      </c>
      <c r="H19" s="34" t="s">
        <v>20</v>
      </c>
    </row>
    <row r="20" spans="1:8" s="6" customFormat="1">
      <c r="A20" s="57" t="s">
        <v>23</v>
      </c>
      <c r="B20" s="58"/>
      <c r="C20" s="35">
        <f>C19+C18+C17+C16</f>
        <v>550</v>
      </c>
      <c r="D20" s="35">
        <f t="shared" ref="D20:G20" si="0">D19+D18+D17+D16</f>
        <v>16.93</v>
      </c>
      <c r="E20" s="35">
        <f t="shared" si="0"/>
        <v>19.97</v>
      </c>
      <c r="F20" s="35">
        <f t="shared" si="0"/>
        <v>79.59</v>
      </c>
      <c r="G20" s="36">
        <f t="shared" si="0"/>
        <v>558.22</v>
      </c>
      <c r="H20" s="37"/>
    </row>
    <row r="21" spans="1:8" ht="39.75" customHeight="1">
      <c r="A21" s="57" t="s">
        <v>24</v>
      </c>
      <c r="B21" s="33" t="s">
        <v>26</v>
      </c>
      <c r="C21" s="32" t="s">
        <v>86</v>
      </c>
      <c r="D21" s="31">
        <v>1.5</v>
      </c>
      <c r="E21" s="31">
        <v>6.83</v>
      </c>
      <c r="F21" s="31">
        <v>9.67</v>
      </c>
      <c r="G21" s="30">
        <v>106.67</v>
      </c>
      <c r="H21" s="34" t="s">
        <v>25</v>
      </c>
    </row>
    <row r="22" spans="1:8">
      <c r="A22" s="57"/>
      <c r="B22" s="33" t="s">
        <v>28</v>
      </c>
      <c r="C22" s="32" t="s">
        <v>202</v>
      </c>
      <c r="D22" s="31">
        <v>1.98</v>
      </c>
      <c r="E22" s="31">
        <v>5.8</v>
      </c>
      <c r="F22" s="31">
        <v>9.5500000000000007</v>
      </c>
      <c r="G22" s="30">
        <v>99.08</v>
      </c>
      <c r="H22" s="34" t="s">
        <v>27</v>
      </c>
    </row>
    <row r="23" spans="1:8">
      <c r="A23" s="57"/>
      <c r="B23" s="33" t="s">
        <v>30</v>
      </c>
      <c r="C23" s="32" t="s">
        <v>86</v>
      </c>
      <c r="D23" s="31">
        <v>12.64</v>
      </c>
      <c r="E23" s="31">
        <v>13.16</v>
      </c>
      <c r="F23" s="31">
        <v>16.579999999999998</v>
      </c>
      <c r="G23" s="30">
        <v>232.17</v>
      </c>
      <c r="H23" s="34" t="s">
        <v>29</v>
      </c>
    </row>
    <row r="24" spans="1:8">
      <c r="A24" s="57"/>
      <c r="B24" s="33" t="s">
        <v>32</v>
      </c>
      <c r="C24" s="32" t="s">
        <v>53</v>
      </c>
      <c r="D24" s="31">
        <v>6.64</v>
      </c>
      <c r="E24" s="31">
        <v>5.0199999999999996</v>
      </c>
      <c r="F24" s="31">
        <v>37.17</v>
      </c>
      <c r="G24" s="30">
        <v>216.49</v>
      </c>
      <c r="H24" s="34" t="s">
        <v>31</v>
      </c>
    </row>
    <row r="25" spans="1:8">
      <c r="A25" s="57"/>
      <c r="B25" s="33" t="s">
        <v>34</v>
      </c>
      <c r="C25" s="32" t="s">
        <v>19</v>
      </c>
      <c r="D25" s="31">
        <v>0.3</v>
      </c>
      <c r="E25" s="31">
        <v>0</v>
      </c>
      <c r="F25" s="31">
        <v>18.5</v>
      </c>
      <c r="G25" s="30">
        <v>71</v>
      </c>
      <c r="H25" s="34" t="s">
        <v>33</v>
      </c>
    </row>
    <row r="26" spans="1:8">
      <c r="A26" s="57"/>
      <c r="B26" s="33" t="s">
        <v>36</v>
      </c>
      <c r="C26" s="32" t="s">
        <v>37</v>
      </c>
      <c r="D26" s="31">
        <v>3.04</v>
      </c>
      <c r="E26" s="31">
        <v>0.32</v>
      </c>
      <c r="F26" s="31">
        <v>19.68</v>
      </c>
      <c r="G26" s="30">
        <v>93.2</v>
      </c>
      <c r="H26" s="34" t="s">
        <v>35</v>
      </c>
    </row>
    <row r="27" spans="1:8">
      <c r="A27" s="57"/>
      <c r="B27" s="33" t="s">
        <v>21</v>
      </c>
      <c r="C27" s="32" t="s">
        <v>22</v>
      </c>
      <c r="D27" s="31">
        <v>2.04</v>
      </c>
      <c r="E27" s="31">
        <v>0.39</v>
      </c>
      <c r="F27" s="31">
        <v>11.94</v>
      </c>
      <c r="G27" s="30">
        <v>59.4</v>
      </c>
      <c r="H27" s="34" t="s">
        <v>20</v>
      </c>
    </row>
    <row r="28" spans="1:8" s="6" customFormat="1">
      <c r="A28" s="57" t="s">
        <v>38</v>
      </c>
      <c r="B28" s="58"/>
      <c r="C28" s="35">
        <f>C27+C26+C25+C24+C23+C22+C21</f>
        <v>900</v>
      </c>
      <c r="D28" s="35">
        <f t="shared" ref="D28:G28" si="1">D27+D26+D25+D24+D23+D22+D21</f>
        <v>28.14</v>
      </c>
      <c r="E28" s="35">
        <f t="shared" si="1"/>
        <v>31.520000000000003</v>
      </c>
      <c r="F28" s="35">
        <f t="shared" si="1"/>
        <v>123.08999999999999</v>
      </c>
      <c r="G28" s="36">
        <f t="shared" si="1"/>
        <v>878.01</v>
      </c>
      <c r="H28" s="37"/>
    </row>
    <row r="29" spans="1:8" s="6" customFormat="1" ht="13.8" thickBot="1">
      <c r="A29" s="62" t="s">
        <v>39</v>
      </c>
      <c r="B29" s="63"/>
      <c r="C29" s="38">
        <f>C28+C20</f>
        <v>1450</v>
      </c>
      <c r="D29" s="38">
        <f t="shared" ref="D29:G29" si="2">D28+D20</f>
        <v>45.07</v>
      </c>
      <c r="E29" s="38">
        <f t="shared" si="2"/>
        <v>51.49</v>
      </c>
      <c r="F29" s="38">
        <f t="shared" si="2"/>
        <v>202.68</v>
      </c>
      <c r="G29" s="39">
        <f t="shared" si="2"/>
        <v>1436.23</v>
      </c>
      <c r="H29" s="40"/>
    </row>
    <row r="30" spans="1:8" s="6" customFormat="1">
      <c r="A30" s="55" t="s">
        <v>40</v>
      </c>
      <c r="B30" s="56"/>
      <c r="C30" s="56"/>
      <c r="D30" s="56"/>
      <c r="E30" s="56"/>
      <c r="F30" s="56"/>
      <c r="G30" s="56"/>
      <c r="H30" s="64"/>
    </row>
    <row r="31" spans="1:8">
      <c r="A31" s="57" t="s">
        <v>12</v>
      </c>
      <c r="B31" s="33" t="s">
        <v>42</v>
      </c>
      <c r="C31" s="32" t="s">
        <v>202</v>
      </c>
      <c r="D31" s="31">
        <v>18.420000000000002</v>
      </c>
      <c r="E31" s="31">
        <v>13.39</v>
      </c>
      <c r="F31" s="31">
        <v>40.090000000000003</v>
      </c>
      <c r="G31" s="30">
        <v>341.88</v>
      </c>
      <c r="H31" s="34" t="s">
        <v>41</v>
      </c>
    </row>
    <row r="32" spans="1:8">
      <c r="A32" s="57"/>
      <c r="B32" s="33" t="s">
        <v>44</v>
      </c>
      <c r="C32" s="32" t="s">
        <v>203</v>
      </c>
      <c r="D32" s="31">
        <v>4.53</v>
      </c>
      <c r="E32" s="31">
        <v>8.93</v>
      </c>
      <c r="F32" s="31">
        <v>28.85</v>
      </c>
      <c r="G32" s="30">
        <v>201.96</v>
      </c>
      <c r="H32" s="34" t="s">
        <v>43</v>
      </c>
    </row>
    <row r="33" spans="1:8">
      <c r="A33" s="57"/>
      <c r="B33" s="33" t="s">
        <v>46</v>
      </c>
      <c r="C33" s="32" t="s">
        <v>19</v>
      </c>
      <c r="D33" s="31">
        <v>1.5</v>
      </c>
      <c r="E33" s="31">
        <v>1.6</v>
      </c>
      <c r="F33" s="31">
        <v>10.34</v>
      </c>
      <c r="G33" s="30">
        <v>62</v>
      </c>
      <c r="H33" s="34" t="s">
        <v>45</v>
      </c>
    </row>
    <row r="34" spans="1:8">
      <c r="A34" s="57"/>
      <c r="B34" s="33" t="s">
        <v>21</v>
      </c>
      <c r="C34" s="32" t="s">
        <v>22</v>
      </c>
      <c r="D34" s="31">
        <v>2.04</v>
      </c>
      <c r="E34" s="31">
        <v>0.39</v>
      </c>
      <c r="F34" s="31">
        <v>11.94</v>
      </c>
      <c r="G34" s="30">
        <v>59.4</v>
      </c>
      <c r="H34" s="34" t="s">
        <v>20</v>
      </c>
    </row>
    <row r="35" spans="1:8" s="6" customFormat="1">
      <c r="A35" s="57" t="s">
        <v>23</v>
      </c>
      <c r="B35" s="58"/>
      <c r="C35" s="35">
        <f>C34+C33+C32+C31</f>
        <v>550</v>
      </c>
      <c r="D35" s="35">
        <f t="shared" ref="D35:G35" si="3">D34+D33+D32+D31</f>
        <v>26.490000000000002</v>
      </c>
      <c r="E35" s="35">
        <f t="shared" si="3"/>
        <v>24.310000000000002</v>
      </c>
      <c r="F35" s="35">
        <f t="shared" si="3"/>
        <v>91.22</v>
      </c>
      <c r="G35" s="36">
        <f t="shared" si="3"/>
        <v>665.24</v>
      </c>
      <c r="H35" s="37"/>
    </row>
    <row r="36" spans="1:8" ht="39.75" customHeight="1">
      <c r="A36" s="57" t="s">
        <v>24</v>
      </c>
      <c r="B36" s="33" t="s">
        <v>48</v>
      </c>
      <c r="C36" s="32" t="s">
        <v>86</v>
      </c>
      <c r="D36" s="31">
        <v>1.66</v>
      </c>
      <c r="E36" s="31">
        <v>7.09</v>
      </c>
      <c r="F36" s="31">
        <v>13.47</v>
      </c>
      <c r="G36" s="30">
        <v>103.53</v>
      </c>
      <c r="H36" s="34" t="s">
        <v>47</v>
      </c>
    </row>
    <row r="37" spans="1:8" ht="25.5" customHeight="1">
      <c r="A37" s="57"/>
      <c r="B37" s="33" t="s">
        <v>50</v>
      </c>
      <c r="C37" s="32" t="s">
        <v>202</v>
      </c>
      <c r="D37" s="31">
        <v>1.55</v>
      </c>
      <c r="E37" s="31">
        <v>4.95</v>
      </c>
      <c r="F37" s="31">
        <v>5.87</v>
      </c>
      <c r="G37" s="30">
        <v>123.87</v>
      </c>
      <c r="H37" s="34" t="s">
        <v>49</v>
      </c>
    </row>
    <row r="38" spans="1:8">
      <c r="A38" s="57"/>
      <c r="B38" s="33" t="s">
        <v>52</v>
      </c>
      <c r="C38" s="32" t="s">
        <v>19</v>
      </c>
      <c r="D38" s="31">
        <v>19.12</v>
      </c>
      <c r="E38" s="31">
        <v>16.739999999999998</v>
      </c>
      <c r="F38" s="31">
        <v>32.96</v>
      </c>
      <c r="G38" s="30">
        <v>318</v>
      </c>
      <c r="H38" s="34" t="s">
        <v>51</v>
      </c>
    </row>
    <row r="39" spans="1:8" ht="26.4">
      <c r="A39" s="57"/>
      <c r="B39" s="33" t="s">
        <v>55</v>
      </c>
      <c r="C39" s="32" t="s">
        <v>19</v>
      </c>
      <c r="D39" s="31">
        <v>1.4</v>
      </c>
      <c r="E39" s="31">
        <v>0</v>
      </c>
      <c r="F39" s="31">
        <v>29</v>
      </c>
      <c r="G39" s="30">
        <v>122</v>
      </c>
      <c r="H39" s="34" t="s">
        <v>54</v>
      </c>
    </row>
    <row r="40" spans="1:8">
      <c r="A40" s="57"/>
      <c r="B40" s="33" t="s">
        <v>36</v>
      </c>
      <c r="C40" s="32" t="s">
        <v>37</v>
      </c>
      <c r="D40" s="31">
        <v>3.04</v>
      </c>
      <c r="E40" s="31">
        <v>0.32</v>
      </c>
      <c r="F40" s="31">
        <v>19.68</v>
      </c>
      <c r="G40" s="30">
        <v>93.2</v>
      </c>
      <c r="H40" s="34" t="s">
        <v>35</v>
      </c>
    </row>
    <row r="41" spans="1:8">
      <c r="A41" s="57"/>
      <c r="B41" s="33" t="s">
        <v>21</v>
      </c>
      <c r="C41" s="32" t="s">
        <v>22</v>
      </c>
      <c r="D41" s="31">
        <v>2.04</v>
      </c>
      <c r="E41" s="31">
        <v>0.39</v>
      </c>
      <c r="F41" s="31">
        <v>11.94</v>
      </c>
      <c r="G41" s="30">
        <v>59.4</v>
      </c>
      <c r="H41" s="34" t="s">
        <v>20</v>
      </c>
    </row>
    <row r="42" spans="1:8" s="6" customFormat="1">
      <c r="A42" s="57" t="s">
        <v>38</v>
      </c>
      <c r="B42" s="58"/>
      <c r="C42" s="35">
        <f>C41+C40+C39+C38+C37+C36</f>
        <v>820</v>
      </c>
      <c r="D42" s="35">
        <f t="shared" ref="D42:G42" si="4">D41+D40+D39+D38+D37+D36</f>
        <v>28.810000000000002</v>
      </c>
      <c r="E42" s="35">
        <f t="shared" si="4"/>
        <v>29.49</v>
      </c>
      <c r="F42" s="35">
        <f t="shared" si="4"/>
        <v>112.92</v>
      </c>
      <c r="G42" s="36">
        <f t="shared" si="4"/>
        <v>820</v>
      </c>
      <c r="H42" s="37"/>
    </row>
    <row r="43" spans="1:8" s="6" customFormat="1" ht="13.8" thickBot="1">
      <c r="A43" s="62" t="s">
        <v>39</v>
      </c>
      <c r="B43" s="63"/>
      <c r="C43" s="38">
        <f>C42+C35</f>
        <v>1370</v>
      </c>
      <c r="D43" s="38">
        <f t="shared" ref="D43:G43" si="5">D42+D35</f>
        <v>55.300000000000004</v>
      </c>
      <c r="E43" s="38">
        <f t="shared" si="5"/>
        <v>53.8</v>
      </c>
      <c r="F43" s="38">
        <f t="shared" si="5"/>
        <v>204.14</v>
      </c>
      <c r="G43" s="39">
        <f t="shared" si="5"/>
        <v>1485.24</v>
      </c>
      <c r="H43" s="40"/>
    </row>
    <row r="44" spans="1:8" s="6" customFormat="1">
      <c r="A44" s="55" t="s">
        <v>56</v>
      </c>
      <c r="B44" s="56"/>
      <c r="C44" s="56"/>
      <c r="D44" s="56"/>
      <c r="E44" s="56"/>
      <c r="F44" s="56"/>
      <c r="G44" s="56"/>
      <c r="H44" s="64"/>
    </row>
    <row r="45" spans="1:8" ht="25.5" customHeight="1">
      <c r="A45" s="57" t="s">
        <v>12</v>
      </c>
      <c r="B45" s="33" t="s">
        <v>58</v>
      </c>
      <c r="C45" s="32" t="s">
        <v>202</v>
      </c>
      <c r="D45" s="31">
        <v>6.63</v>
      </c>
      <c r="E45" s="31">
        <v>5.17</v>
      </c>
      <c r="F45" s="31">
        <v>34.380000000000003</v>
      </c>
      <c r="G45" s="30">
        <v>222.5</v>
      </c>
      <c r="H45" s="34" t="s">
        <v>57</v>
      </c>
    </row>
    <row r="46" spans="1:8">
      <c r="A46" s="57"/>
      <c r="B46" s="33" t="s">
        <v>60</v>
      </c>
      <c r="C46" s="32" t="s">
        <v>203</v>
      </c>
      <c r="D46" s="31">
        <v>6.82</v>
      </c>
      <c r="E46" s="31">
        <v>13.64</v>
      </c>
      <c r="F46" s="31">
        <v>23.39</v>
      </c>
      <c r="G46" s="30">
        <v>233.53</v>
      </c>
      <c r="H46" s="34" t="s">
        <v>59</v>
      </c>
    </row>
    <row r="47" spans="1:8">
      <c r="A47" s="57"/>
      <c r="B47" s="33" t="s">
        <v>62</v>
      </c>
      <c r="C47" s="32" t="s">
        <v>19</v>
      </c>
      <c r="D47" s="31">
        <v>3</v>
      </c>
      <c r="E47" s="31">
        <v>2.9</v>
      </c>
      <c r="F47" s="31">
        <v>13.4</v>
      </c>
      <c r="G47" s="30">
        <v>89</v>
      </c>
      <c r="H47" s="34" t="s">
        <v>61</v>
      </c>
    </row>
    <row r="48" spans="1:8">
      <c r="A48" s="57"/>
      <c r="B48" s="33" t="s">
        <v>21</v>
      </c>
      <c r="C48" s="32" t="s">
        <v>22</v>
      </c>
      <c r="D48" s="31">
        <v>2.04</v>
      </c>
      <c r="E48" s="31">
        <v>0.39</v>
      </c>
      <c r="F48" s="31">
        <v>11.94</v>
      </c>
      <c r="G48" s="30">
        <v>59.4</v>
      </c>
      <c r="H48" s="34" t="s">
        <v>20</v>
      </c>
    </row>
    <row r="49" spans="1:8" s="6" customFormat="1">
      <c r="A49" s="57" t="s">
        <v>23</v>
      </c>
      <c r="B49" s="58"/>
      <c r="C49" s="35">
        <f>C48+C47+C46+C45</f>
        <v>550</v>
      </c>
      <c r="D49" s="35">
        <f t="shared" ref="D49:G49" si="6">D48+D47+D46+D45</f>
        <v>18.489999999999998</v>
      </c>
      <c r="E49" s="35">
        <f t="shared" si="6"/>
        <v>22.1</v>
      </c>
      <c r="F49" s="35">
        <f t="shared" si="6"/>
        <v>83.110000000000014</v>
      </c>
      <c r="G49" s="36">
        <f t="shared" si="6"/>
        <v>604.43000000000006</v>
      </c>
      <c r="H49" s="37"/>
    </row>
    <row r="50" spans="1:8" ht="26.25" customHeight="1">
      <c r="A50" s="57" t="s">
        <v>24</v>
      </c>
      <c r="B50" s="33" t="s">
        <v>64</v>
      </c>
      <c r="C50" s="32" t="s">
        <v>86</v>
      </c>
      <c r="D50" s="31">
        <v>1.6</v>
      </c>
      <c r="E50" s="31">
        <v>10.1</v>
      </c>
      <c r="F50" s="31">
        <v>5.5</v>
      </c>
      <c r="G50" s="30">
        <v>109</v>
      </c>
      <c r="H50" s="34" t="s">
        <v>63</v>
      </c>
    </row>
    <row r="51" spans="1:8">
      <c r="A51" s="57"/>
      <c r="B51" s="33" t="s">
        <v>66</v>
      </c>
      <c r="C51" s="32" t="s">
        <v>202</v>
      </c>
      <c r="D51" s="31">
        <v>1.57</v>
      </c>
      <c r="E51" s="31">
        <v>10.82</v>
      </c>
      <c r="F51" s="31">
        <v>26.52</v>
      </c>
      <c r="G51" s="30">
        <v>228.42</v>
      </c>
      <c r="H51" s="34" t="s">
        <v>65</v>
      </c>
    </row>
    <row r="52" spans="1:8" ht="26.4">
      <c r="A52" s="57"/>
      <c r="B52" s="33" t="s">
        <v>68</v>
      </c>
      <c r="C52" s="32" t="s">
        <v>86</v>
      </c>
      <c r="D52" s="31">
        <v>13.95</v>
      </c>
      <c r="E52" s="31">
        <v>4.2</v>
      </c>
      <c r="F52" s="31">
        <v>4</v>
      </c>
      <c r="G52" s="30">
        <v>134</v>
      </c>
      <c r="H52" s="34" t="s">
        <v>67</v>
      </c>
    </row>
    <row r="53" spans="1:8">
      <c r="A53" s="57"/>
      <c r="B53" s="33" t="s">
        <v>70</v>
      </c>
      <c r="C53" s="32" t="s">
        <v>53</v>
      </c>
      <c r="D53" s="31">
        <v>3.73</v>
      </c>
      <c r="E53" s="31">
        <v>5.04</v>
      </c>
      <c r="F53" s="31">
        <v>31.26</v>
      </c>
      <c r="G53" s="30">
        <v>162</v>
      </c>
      <c r="H53" s="34" t="s">
        <v>69</v>
      </c>
    </row>
    <row r="54" spans="1:8">
      <c r="A54" s="57"/>
      <c r="B54" s="33" t="s">
        <v>72</v>
      </c>
      <c r="C54" s="32" t="s">
        <v>19</v>
      </c>
      <c r="D54" s="31">
        <v>0.2</v>
      </c>
      <c r="E54" s="31">
        <v>0.1</v>
      </c>
      <c r="F54" s="31">
        <v>19.3</v>
      </c>
      <c r="G54" s="30">
        <v>65</v>
      </c>
      <c r="H54" s="34" t="s">
        <v>71</v>
      </c>
    </row>
    <row r="55" spans="1:8">
      <c r="A55" s="57"/>
      <c r="B55" s="33" t="s">
        <v>36</v>
      </c>
      <c r="C55" s="32" t="s">
        <v>37</v>
      </c>
      <c r="D55" s="31">
        <v>3.04</v>
      </c>
      <c r="E55" s="31">
        <v>0.32</v>
      </c>
      <c r="F55" s="31">
        <v>19.68</v>
      </c>
      <c r="G55" s="30">
        <v>93.2</v>
      </c>
      <c r="H55" s="34" t="s">
        <v>35</v>
      </c>
    </row>
    <row r="56" spans="1:8">
      <c r="A56" s="57"/>
      <c r="B56" s="33" t="s">
        <v>21</v>
      </c>
      <c r="C56" s="32" t="s">
        <v>22</v>
      </c>
      <c r="D56" s="31">
        <v>2.04</v>
      </c>
      <c r="E56" s="31">
        <v>0.39</v>
      </c>
      <c r="F56" s="31">
        <v>11.94</v>
      </c>
      <c r="G56" s="30">
        <v>59.4</v>
      </c>
      <c r="H56" s="34" t="s">
        <v>20</v>
      </c>
    </row>
    <row r="57" spans="1:8" s="6" customFormat="1">
      <c r="A57" s="57" t="s">
        <v>38</v>
      </c>
      <c r="B57" s="58"/>
      <c r="C57" s="35">
        <f>C56+C55+C54+C53+C52+C51+C50</f>
        <v>900</v>
      </c>
      <c r="D57" s="35">
        <f t="shared" ref="D57:G57" si="7">D56+D55+D54+D53+D52+D51+D50</f>
        <v>26.130000000000003</v>
      </c>
      <c r="E57" s="35">
        <f t="shared" si="7"/>
        <v>30.97</v>
      </c>
      <c r="F57" s="35">
        <f t="shared" si="7"/>
        <v>118.2</v>
      </c>
      <c r="G57" s="36">
        <f t="shared" si="7"/>
        <v>851.02</v>
      </c>
      <c r="H57" s="37"/>
    </row>
    <row r="58" spans="1:8" s="6" customFormat="1" ht="13.8" thickBot="1">
      <c r="A58" s="62" t="s">
        <v>39</v>
      </c>
      <c r="B58" s="63"/>
      <c r="C58" s="38">
        <f>C57+C49</f>
        <v>1450</v>
      </c>
      <c r="D58" s="38">
        <f t="shared" ref="D58:G58" si="8">D57+D49</f>
        <v>44.620000000000005</v>
      </c>
      <c r="E58" s="38">
        <f t="shared" si="8"/>
        <v>53.07</v>
      </c>
      <c r="F58" s="38">
        <f t="shared" si="8"/>
        <v>201.31</v>
      </c>
      <c r="G58" s="39">
        <f t="shared" si="8"/>
        <v>1455.45</v>
      </c>
      <c r="H58" s="40"/>
    </row>
    <row r="59" spans="1:8" s="6" customFormat="1">
      <c r="A59" s="55" t="s">
        <v>73</v>
      </c>
      <c r="B59" s="56"/>
      <c r="C59" s="56"/>
      <c r="D59" s="56"/>
      <c r="E59" s="56"/>
      <c r="F59" s="56"/>
      <c r="G59" s="56"/>
      <c r="H59" s="64"/>
    </row>
    <row r="60" spans="1:8" ht="26.4">
      <c r="A60" s="57" t="s">
        <v>12</v>
      </c>
      <c r="B60" s="33" t="s">
        <v>75</v>
      </c>
      <c r="C60" s="32" t="s">
        <v>202</v>
      </c>
      <c r="D60" s="31">
        <v>12.88</v>
      </c>
      <c r="E60" s="31">
        <v>13.08</v>
      </c>
      <c r="F60" s="31">
        <v>26.85</v>
      </c>
      <c r="G60" s="30">
        <v>257.5</v>
      </c>
      <c r="H60" s="34" t="s">
        <v>74</v>
      </c>
    </row>
    <row r="61" spans="1:8">
      <c r="A61" s="57"/>
      <c r="B61" s="33" t="s">
        <v>44</v>
      </c>
      <c r="C61" s="32" t="s">
        <v>203</v>
      </c>
      <c r="D61" s="31">
        <v>4.53</v>
      </c>
      <c r="E61" s="31">
        <v>8.93</v>
      </c>
      <c r="F61" s="31">
        <v>28.85</v>
      </c>
      <c r="G61" s="30">
        <v>201.96</v>
      </c>
      <c r="H61" s="34" t="s">
        <v>43</v>
      </c>
    </row>
    <row r="62" spans="1:8">
      <c r="A62" s="57"/>
      <c r="B62" s="33" t="s">
        <v>77</v>
      </c>
      <c r="C62" s="32" t="s">
        <v>19</v>
      </c>
      <c r="D62" s="31">
        <v>0.08</v>
      </c>
      <c r="E62" s="31">
        <v>0</v>
      </c>
      <c r="F62" s="31">
        <v>24.24</v>
      </c>
      <c r="G62" s="30">
        <v>99.08</v>
      </c>
      <c r="H62" s="34" t="s">
        <v>76</v>
      </c>
    </row>
    <row r="63" spans="1:8">
      <c r="A63" s="57"/>
      <c r="B63" s="33" t="s">
        <v>21</v>
      </c>
      <c r="C63" s="32" t="s">
        <v>22</v>
      </c>
      <c r="D63" s="31">
        <v>2.04</v>
      </c>
      <c r="E63" s="31">
        <v>0.39</v>
      </c>
      <c r="F63" s="31">
        <v>11.94</v>
      </c>
      <c r="G63" s="30">
        <v>59.4</v>
      </c>
      <c r="H63" s="34" t="s">
        <v>20</v>
      </c>
    </row>
    <row r="64" spans="1:8" s="6" customFormat="1">
      <c r="A64" s="57" t="s">
        <v>23</v>
      </c>
      <c r="B64" s="58"/>
      <c r="C64" s="35">
        <f>C63+C62+C61+C60</f>
        <v>550</v>
      </c>
      <c r="D64" s="35">
        <f t="shared" ref="D64:G64" si="9">D63+D62+D61+D60</f>
        <v>19.53</v>
      </c>
      <c r="E64" s="35">
        <f t="shared" si="9"/>
        <v>22.4</v>
      </c>
      <c r="F64" s="35">
        <f t="shared" si="9"/>
        <v>91.88</v>
      </c>
      <c r="G64" s="36">
        <f t="shared" si="9"/>
        <v>617.94000000000005</v>
      </c>
      <c r="H64" s="37"/>
    </row>
    <row r="65" spans="1:8" ht="25.5" customHeight="1">
      <c r="A65" s="57" t="s">
        <v>24</v>
      </c>
      <c r="B65" s="33" t="s">
        <v>79</v>
      </c>
      <c r="C65" s="32" t="s">
        <v>202</v>
      </c>
      <c r="D65" s="31">
        <v>2.5</v>
      </c>
      <c r="E65" s="31">
        <v>4.5</v>
      </c>
      <c r="F65" s="31">
        <v>10.91</v>
      </c>
      <c r="G65" s="30">
        <v>155.38999999999999</v>
      </c>
      <c r="H65" s="34" t="s">
        <v>78</v>
      </c>
    </row>
    <row r="66" spans="1:8">
      <c r="A66" s="57"/>
      <c r="B66" s="33" t="s">
        <v>81</v>
      </c>
      <c r="C66" s="32" t="s">
        <v>86</v>
      </c>
      <c r="D66" s="31">
        <v>11.41</v>
      </c>
      <c r="E66" s="31">
        <v>15.36</v>
      </c>
      <c r="F66" s="31">
        <v>14.35</v>
      </c>
      <c r="G66" s="30">
        <v>179.49</v>
      </c>
      <c r="H66" s="34" t="s">
        <v>80</v>
      </c>
    </row>
    <row r="67" spans="1:8" ht="27" customHeight="1">
      <c r="A67" s="57"/>
      <c r="B67" s="33" t="s">
        <v>83</v>
      </c>
      <c r="C67" s="32" t="s">
        <v>53</v>
      </c>
      <c r="D67" s="31">
        <v>10.31</v>
      </c>
      <c r="E67" s="31">
        <v>8.15</v>
      </c>
      <c r="F67" s="31">
        <v>30.63</v>
      </c>
      <c r="G67" s="30">
        <v>241.79</v>
      </c>
      <c r="H67" s="34" t="s">
        <v>82</v>
      </c>
    </row>
    <row r="68" spans="1:8">
      <c r="A68" s="57"/>
      <c r="B68" s="33" t="s">
        <v>77</v>
      </c>
      <c r="C68" s="32" t="s">
        <v>19</v>
      </c>
      <c r="D68" s="31">
        <v>0.08</v>
      </c>
      <c r="E68" s="31">
        <v>0</v>
      </c>
      <c r="F68" s="31">
        <v>24.24</v>
      </c>
      <c r="G68" s="30">
        <v>99.08</v>
      </c>
      <c r="H68" s="34" t="s">
        <v>76</v>
      </c>
    </row>
    <row r="69" spans="1:8">
      <c r="A69" s="57"/>
      <c r="B69" s="33" t="s">
        <v>36</v>
      </c>
      <c r="C69" s="32" t="s">
        <v>37</v>
      </c>
      <c r="D69" s="31">
        <v>3.04</v>
      </c>
      <c r="E69" s="31">
        <v>0.32</v>
      </c>
      <c r="F69" s="31">
        <v>19.68</v>
      </c>
      <c r="G69" s="30">
        <v>93.2</v>
      </c>
      <c r="H69" s="34" t="s">
        <v>35</v>
      </c>
    </row>
    <row r="70" spans="1:8">
      <c r="A70" s="57"/>
      <c r="B70" s="33" t="s">
        <v>21</v>
      </c>
      <c r="C70" s="32" t="s">
        <v>22</v>
      </c>
      <c r="D70" s="31">
        <v>2.04</v>
      </c>
      <c r="E70" s="31">
        <v>0.39</v>
      </c>
      <c r="F70" s="31">
        <v>11.94</v>
      </c>
      <c r="G70" s="30">
        <v>59.4</v>
      </c>
      <c r="H70" s="34" t="s">
        <v>20</v>
      </c>
    </row>
    <row r="71" spans="1:8">
      <c r="A71" s="57"/>
      <c r="B71" s="33" t="s">
        <v>85</v>
      </c>
      <c r="C71" s="32" t="s">
        <v>86</v>
      </c>
      <c r="D71" s="31">
        <v>0.27</v>
      </c>
      <c r="E71" s="31">
        <v>0.27</v>
      </c>
      <c r="F71" s="31">
        <v>6.52</v>
      </c>
      <c r="G71" s="30">
        <v>31.25</v>
      </c>
      <c r="H71" s="34" t="s">
        <v>84</v>
      </c>
    </row>
    <row r="72" spans="1:8" s="6" customFormat="1">
      <c r="A72" s="57" t="s">
        <v>38</v>
      </c>
      <c r="B72" s="58"/>
      <c r="C72" s="35">
        <f>C71+C70+C69+C68+C67+C66+C65</f>
        <v>900</v>
      </c>
      <c r="D72" s="35">
        <f t="shared" ref="D72:G72" si="10">D71+D70+D69+D68+D67+D66+D65</f>
        <v>29.65</v>
      </c>
      <c r="E72" s="35">
        <f t="shared" si="10"/>
        <v>28.990000000000002</v>
      </c>
      <c r="F72" s="35">
        <f t="shared" si="10"/>
        <v>118.26999999999998</v>
      </c>
      <c r="G72" s="36">
        <f t="shared" si="10"/>
        <v>859.6</v>
      </c>
      <c r="H72" s="37"/>
    </row>
    <row r="73" spans="1:8" s="6" customFormat="1" ht="13.8" thickBot="1">
      <c r="A73" s="62" t="s">
        <v>39</v>
      </c>
      <c r="B73" s="63"/>
      <c r="C73" s="38">
        <f>C72+C64</f>
        <v>1450</v>
      </c>
      <c r="D73" s="38">
        <f t="shared" ref="D73:G73" si="11">D72+D64</f>
        <v>49.18</v>
      </c>
      <c r="E73" s="38">
        <f t="shared" si="11"/>
        <v>51.39</v>
      </c>
      <c r="F73" s="38">
        <f t="shared" si="11"/>
        <v>210.14999999999998</v>
      </c>
      <c r="G73" s="39">
        <f t="shared" si="11"/>
        <v>1477.54</v>
      </c>
      <c r="H73" s="40"/>
    </row>
    <row r="74" spans="1:8" s="6" customFormat="1">
      <c r="A74" s="55" t="s">
        <v>87</v>
      </c>
      <c r="B74" s="56"/>
      <c r="C74" s="56"/>
      <c r="D74" s="56"/>
      <c r="E74" s="56"/>
      <c r="F74" s="56"/>
      <c r="G74" s="56"/>
      <c r="H74" s="64"/>
    </row>
    <row r="75" spans="1:8">
      <c r="A75" s="57" t="s">
        <v>12</v>
      </c>
      <c r="B75" s="33" t="s">
        <v>89</v>
      </c>
      <c r="C75" s="32" t="s">
        <v>202</v>
      </c>
      <c r="D75" s="31">
        <v>15.85</v>
      </c>
      <c r="E75" s="31">
        <v>13.13</v>
      </c>
      <c r="F75" s="31">
        <v>36.270000000000003</v>
      </c>
      <c r="G75" s="30">
        <v>331.51</v>
      </c>
      <c r="H75" s="34" t="s">
        <v>88</v>
      </c>
    </row>
    <row r="76" spans="1:8">
      <c r="A76" s="57"/>
      <c r="B76" s="33" t="s">
        <v>91</v>
      </c>
      <c r="C76" s="32" t="s">
        <v>22</v>
      </c>
      <c r="D76" s="31">
        <v>2.31</v>
      </c>
      <c r="E76" s="31">
        <v>0.9</v>
      </c>
      <c r="F76" s="31">
        <v>15.03</v>
      </c>
      <c r="G76" s="30">
        <v>78.599999999999994</v>
      </c>
      <c r="H76" s="34" t="s">
        <v>90</v>
      </c>
    </row>
    <row r="77" spans="1:8">
      <c r="A77" s="57"/>
      <c r="B77" s="33" t="s">
        <v>18</v>
      </c>
      <c r="C77" s="32" t="s">
        <v>19</v>
      </c>
      <c r="D77" s="31">
        <v>0.1</v>
      </c>
      <c r="E77" s="31">
        <v>0</v>
      </c>
      <c r="F77" s="31">
        <v>9.1999999999999993</v>
      </c>
      <c r="G77" s="30">
        <v>36</v>
      </c>
      <c r="H77" s="34" t="s">
        <v>17</v>
      </c>
    </row>
    <row r="78" spans="1:8">
      <c r="A78" s="57"/>
      <c r="B78" s="33" t="s">
        <v>44</v>
      </c>
      <c r="C78" s="32" t="s">
        <v>203</v>
      </c>
      <c r="D78" s="31">
        <v>4.53</v>
      </c>
      <c r="E78" s="31">
        <v>8.93</v>
      </c>
      <c r="F78" s="31">
        <v>28.85</v>
      </c>
      <c r="G78" s="30">
        <v>201.96</v>
      </c>
      <c r="H78" s="34" t="s">
        <v>43</v>
      </c>
    </row>
    <row r="79" spans="1:8" s="6" customFormat="1">
      <c r="A79" s="57" t="s">
        <v>23</v>
      </c>
      <c r="B79" s="58"/>
      <c r="C79" s="35">
        <f>C78+C77+C76+C75</f>
        <v>550</v>
      </c>
      <c r="D79" s="35">
        <f t="shared" ref="D79:G79" si="12">D78+D77+D76+D75</f>
        <v>22.79</v>
      </c>
      <c r="E79" s="35">
        <f t="shared" si="12"/>
        <v>22.96</v>
      </c>
      <c r="F79" s="35">
        <f t="shared" si="12"/>
        <v>89.35</v>
      </c>
      <c r="G79" s="36">
        <f t="shared" si="12"/>
        <v>648.06999999999994</v>
      </c>
      <c r="H79" s="37"/>
    </row>
    <row r="80" spans="1:8">
      <c r="A80" s="57" t="s">
        <v>24</v>
      </c>
      <c r="B80" s="33" t="s">
        <v>93</v>
      </c>
      <c r="C80" s="32" t="s">
        <v>86</v>
      </c>
      <c r="D80" s="31">
        <v>1.67</v>
      </c>
      <c r="E80" s="31">
        <v>8.33</v>
      </c>
      <c r="F80" s="31">
        <v>6.33</v>
      </c>
      <c r="G80" s="30">
        <v>108.33</v>
      </c>
      <c r="H80" s="34" t="s">
        <v>92</v>
      </c>
    </row>
    <row r="81" spans="1:8">
      <c r="A81" s="57"/>
      <c r="B81" s="33" t="s">
        <v>95</v>
      </c>
      <c r="C81" s="32" t="s">
        <v>202</v>
      </c>
      <c r="D81" s="31">
        <v>6.5</v>
      </c>
      <c r="E81" s="31">
        <v>6.25</v>
      </c>
      <c r="F81" s="31">
        <v>18</v>
      </c>
      <c r="G81" s="30">
        <v>120</v>
      </c>
      <c r="H81" s="34" t="s">
        <v>94</v>
      </c>
    </row>
    <row r="82" spans="1:8">
      <c r="A82" s="57"/>
      <c r="B82" s="33" t="s">
        <v>97</v>
      </c>
      <c r="C82" s="32" t="s">
        <v>204</v>
      </c>
      <c r="D82" s="31">
        <v>1.72</v>
      </c>
      <c r="E82" s="31">
        <v>0.16</v>
      </c>
      <c r="F82" s="31">
        <v>10.74</v>
      </c>
      <c r="G82" s="30">
        <v>52.6</v>
      </c>
      <c r="H82" s="34" t="s">
        <v>96</v>
      </c>
    </row>
    <row r="83" spans="1:8" ht="26.4">
      <c r="A83" s="57"/>
      <c r="B83" s="33" t="s">
        <v>209</v>
      </c>
      <c r="C83" s="32" t="s">
        <v>205</v>
      </c>
      <c r="D83" s="31">
        <v>15.38</v>
      </c>
      <c r="E83" s="31">
        <v>15.19</v>
      </c>
      <c r="F83" s="31">
        <v>41.14</v>
      </c>
      <c r="G83" s="30">
        <v>357.2</v>
      </c>
      <c r="H83" s="34" t="s">
        <v>99</v>
      </c>
    </row>
    <row r="84" spans="1:8">
      <c r="A84" s="57"/>
      <c r="B84" s="33" t="s">
        <v>101</v>
      </c>
      <c r="C84" s="32" t="s">
        <v>19</v>
      </c>
      <c r="D84" s="31">
        <v>0.5</v>
      </c>
      <c r="E84" s="31">
        <v>0</v>
      </c>
      <c r="F84" s="31">
        <v>18.3</v>
      </c>
      <c r="G84" s="30">
        <v>72</v>
      </c>
      <c r="H84" s="34" t="s">
        <v>100</v>
      </c>
    </row>
    <row r="85" spans="1:8">
      <c r="A85" s="57"/>
      <c r="B85" s="33" t="s">
        <v>36</v>
      </c>
      <c r="C85" s="32" t="s">
        <v>37</v>
      </c>
      <c r="D85" s="31">
        <v>3.04</v>
      </c>
      <c r="E85" s="31">
        <v>0.32</v>
      </c>
      <c r="F85" s="31">
        <v>19.68</v>
      </c>
      <c r="G85" s="30">
        <v>93.2</v>
      </c>
      <c r="H85" s="34" t="s">
        <v>35</v>
      </c>
    </row>
    <row r="86" spans="1:8">
      <c r="A86" s="57"/>
      <c r="B86" s="33" t="s">
        <v>21</v>
      </c>
      <c r="C86" s="32" t="s">
        <v>22</v>
      </c>
      <c r="D86" s="31">
        <v>2.04</v>
      </c>
      <c r="E86" s="31">
        <v>0.39</v>
      </c>
      <c r="F86" s="31">
        <v>11.94</v>
      </c>
      <c r="G86" s="30">
        <v>59.4</v>
      </c>
      <c r="H86" s="34" t="s">
        <v>20</v>
      </c>
    </row>
    <row r="87" spans="1:8" s="6" customFormat="1">
      <c r="A87" s="57" t="s">
        <v>38</v>
      </c>
      <c r="B87" s="58"/>
      <c r="C87" s="35">
        <f>C86+C85+C84+C83+C82+C81+C80</f>
        <v>860</v>
      </c>
      <c r="D87" s="35">
        <f t="shared" ref="D87:G87" si="13">D86+D85+D84+D83+D82+D81+D80</f>
        <v>30.85</v>
      </c>
      <c r="E87" s="35">
        <f t="shared" si="13"/>
        <v>30.64</v>
      </c>
      <c r="F87" s="35">
        <f t="shared" si="13"/>
        <v>126.13</v>
      </c>
      <c r="G87" s="36">
        <f t="shared" si="13"/>
        <v>862.73</v>
      </c>
      <c r="H87" s="37"/>
    </row>
    <row r="88" spans="1:8" s="6" customFormat="1" ht="13.8" thickBot="1">
      <c r="A88" s="62" t="s">
        <v>39</v>
      </c>
      <c r="B88" s="63"/>
      <c r="C88" s="38">
        <f>C87+C79</f>
        <v>1410</v>
      </c>
      <c r="D88" s="38">
        <f t="shared" ref="D88:G88" si="14">D87+D79</f>
        <v>53.64</v>
      </c>
      <c r="E88" s="38">
        <f t="shared" si="14"/>
        <v>53.6</v>
      </c>
      <c r="F88" s="38">
        <f t="shared" si="14"/>
        <v>215.48</v>
      </c>
      <c r="G88" s="39">
        <f t="shared" si="14"/>
        <v>1510.8</v>
      </c>
      <c r="H88" s="40"/>
    </row>
    <row r="89" spans="1:8" s="6" customFormat="1">
      <c r="A89" s="55" t="s">
        <v>102</v>
      </c>
      <c r="B89" s="56"/>
      <c r="C89" s="56"/>
      <c r="D89" s="56"/>
      <c r="E89" s="56"/>
      <c r="F89" s="56"/>
      <c r="G89" s="56"/>
      <c r="H89" s="64"/>
    </row>
    <row r="90" spans="1:8" ht="26.4">
      <c r="A90" s="57" t="s">
        <v>12</v>
      </c>
      <c r="B90" s="33" t="s">
        <v>104</v>
      </c>
      <c r="C90" s="32" t="s">
        <v>202</v>
      </c>
      <c r="D90" s="31">
        <v>10.92</v>
      </c>
      <c r="E90" s="31">
        <v>11.18</v>
      </c>
      <c r="F90" s="31">
        <v>36.880000000000003</v>
      </c>
      <c r="G90" s="30">
        <v>273.75</v>
      </c>
      <c r="H90" s="34" t="s">
        <v>103</v>
      </c>
    </row>
    <row r="91" spans="1:8">
      <c r="A91" s="57"/>
      <c r="B91" s="33" t="s">
        <v>16</v>
      </c>
      <c r="C91" s="32" t="s">
        <v>203</v>
      </c>
      <c r="D91" s="31">
        <v>8.5399999999999991</v>
      </c>
      <c r="E91" s="31">
        <v>5.0599999999999996</v>
      </c>
      <c r="F91" s="31">
        <v>26.45</v>
      </c>
      <c r="G91" s="30">
        <v>184.55</v>
      </c>
      <c r="H91" s="34" t="s">
        <v>15</v>
      </c>
    </row>
    <row r="92" spans="1:8">
      <c r="A92" s="57"/>
      <c r="B92" s="33" t="s">
        <v>18</v>
      </c>
      <c r="C92" s="32" t="s">
        <v>19</v>
      </c>
      <c r="D92" s="31">
        <v>0.1</v>
      </c>
      <c r="E92" s="31">
        <v>0</v>
      </c>
      <c r="F92" s="31">
        <v>9.1999999999999993</v>
      </c>
      <c r="G92" s="30">
        <v>36</v>
      </c>
      <c r="H92" s="34" t="s">
        <v>17</v>
      </c>
    </row>
    <row r="93" spans="1:8">
      <c r="A93" s="57"/>
      <c r="B93" s="33" t="s">
        <v>106</v>
      </c>
      <c r="C93" s="32" t="s">
        <v>107</v>
      </c>
      <c r="D93" s="31">
        <v>3.25</v>
      </c>
      <c r="E93" s="31">
        <v>4</v>
      </c>
      <c r="F93" s="31">
        <v>15.62</v>
      </c>
      <c r="G93" s="30">
        <v>108.75</v>
      </c>
      <c r="H93" s="34" t="s">
        <v>105</v>
      </c>
    </row>
    <row r="94" spans="1:8" s="6" customFormat="1">
      <c r="A94" s="57" t="s">
        <v>23</v>
      </c>
      <c r="B94" s="58"/>
      <c r="C94" s="35">
        <f>C93+C92+C91+C90</f>
        <v>645</v>
      </c>
      <c r="D94" s="35">
        <f>D93+D92+D91+D90</f>
        <v>22.81</v>
      </c>
      <c r="E94" s="35">
        <f t="shared" ref="E94:G94" si="15">E93+E92+E91+E90</f>
        <v>20.239999999999998</v>
      </c>
      <c r="F94" s="35">
        <f t="shared" si="15"/>
        <v>88.15</v>
      </c>
      <c r="G94" s="36">
        <f t="shared" si="15"/>
        <v>603.04999999999995</v>
      </c>
      <c r="H94" s="37"/>
    </row>
    <row r="95" spans="1:8">
      <c r="A95" s="57" t="s">
        <v>24</v>
      </c>
      <c r="B95" s="33" t="s">
        <v>109</v>
      </c>
      <c r="C95" s="32" t="s">
        <v>86</v>
      </c>
      <c r="D95" s="31">
        <v>1.5</v>
      </c>
      <c r="E95" s="31">
        <v>7.5</v>
      </c>
      <c r="F95" s="31">
        <v>6.67</v>
      </c>
      <c r="G95" s="30">
        <v>100</v>
      </c>
      <c r="H95" s="34" t="s">
        <v>108</v>
      </c>
    </row>
    <row r="96" spans="1:8" ht="26.25" customHeight="1">
      <c r="A96" s="57"/>
      <c r="B96" s="33" t="s">
        <v>111</v>
      </c>
      <c r="C96" s="32" t="s">
        <v>202</v>
      </c>
      <c r="D96" s="31">
        <v>6.95</v>
      </c>
      <c r="E96" s="31">
        <v>6.27</v>
      </c>
      <c r="F96" s="31">
        <v>15.28</v>
      </c>
      <c r="G96" s="30">
        <v>146.58000000000001</v>
      </c>
      <c r="H96" s="34" t="s">
        <v>110</v>
      </c>
    </row>
    <row r="97" spans="1:8" ht="14.25" customHeight="1">
      <c r="A97" s="57"/>
      <c r="B97" s="33" t="s">
        <v>113</v>
      </c>
      <c r="C97" s="32" t="s">
        <v>206</v>
      </c>
      <c r="D97" s="31">
        <v>17.07</v>
      </c>
      <c r="E97" s="31">
        <v>15.66</v>
      </c>
      <c r="F97" s="31">
        <v>46.7</v>
      </c>
      <c r="G97" s="30">
        <v>363.93</v>
      </c>
      <c r="H97" s="34" t="s">
        <v>112</v>
      </c>
    </row>
    <row r="98" spans="1:8">
      <c r="A98" s="57"/>
      <c r="B98" s="33" t="s">
        <v>72</v>
      </c>
      <c r="C98" s="32" t="s">
        <v>19</v>
      </c>
      <c r="D98" s="31">
        <v>0.2</v>
      </c>
      <c r="E98" s="31">
        <v>0.1</v>
      </c>
      <c r="F98" s="31">
        <v>17.3</v>
      </c>
      <c r="G98" s="30">
        <v>65</v>
      </c>
      <c r="H98" s="34" t="s">
        <v>71</v>
      </c>
    </row>
    <row r="99" spans="1:8">
      <c r="A99" s="57"/>
      <c r="B99" s="33" t="s">
        <v>36</v>
      </c>
      <c r="C99" s="32" t="s">
        <v>37</v>
      </c>
      <c r="D99" s="31">
        <v>3.04</v>
      </c>
      <c r="E99" s="31">
        <v>0.32</v>
      </c>
      <c r="F99" s="31">
        <v>19.68</v>
      </c>
      <c r="G99" s="30">
        <v>93.2</v>
      </c>
      <c r="H99" s="34" t="s">
        <v>35</v>
      </c>
    </row>
    <row r="100" spans="1:8">
      <c r="A100" s="57"/>
      <c r="B100" s="33" t="s">
        <v>21</v>
      </c>
      <c r="C100" s="32" t="s">
        <v>22</v>
      </c>
      <c r="D100" s="31">
        <v>2.04</v>
      </c>
      <c r="E100" s="31">
        <v>0.39</v>
      </c>
      <c r="F100" s="31">
        <v>11.94</v>
      </c>
      <c r="G100" s="30">
        <v>59.4</v>
      </c>
      <c r="H100" s="34" t="s">
        <v>20</v>
      </c>
    </row>
    <row r="101" spans="1:8" s="6" customFormat="1">
      <c r="A101" s="57" t="s">
        <v>38</v>
      </c>
      <c r="B101" s="58"/>
      <c r="C101" s="35">
        <f>C100+C99+C98+C97+C96+C95</f>
        <v>850</v>
      </c>
      <c r="D101" s="35">
        <f t="shared" ref="D101:G101" si="16">D100+D99+D98+D97+D96+D95</f>
        <v>30.8</v>
      </c>
      <c r="E101" s="35">
        <f t="shared" si="16"/>
        <v>30.24</v>
      </c>
      <c r="F101" s="35">
        <f t="shared" si="16"/>
        <v>117.57000000000001</v>
      </c>
      <c r="G101" s="36">
        <f t="shared" si="16"/>
        <v>828.11</v>
      </c>
      <c r="H101" s="37"/>
    </row>
    <row r="102" spans="1:8" s="6" customFormat="1" ht="13.8" thickBot="1">
      <c r="A102" s="62" t="s">
        <v>39</v>
      </c>
      <c r="B102" s="63"/>
      <c r="C102" s="38">
        <f>C101+C94</f>
        <v>1495</v>
      </c>
      <c r="D102" s="38">
        <f t="shared" ref="D102:G102" si="17">D101+D94</f>
        <v>53.61</v>
      </c>
      <c r="E102" s="38">
        <f t="shared" si="17"/>
        <v>50.48</v>
      </c>
      <c r="F102" s="38">
        <f t="shared" si="17"/>
        <v>205.72000000000003</v>
      </c>
      <c r="G102" s="39">
        <f t="shared" si="17"/>
        <v>1431.1599999999999</v>
      </c>
      <c r="H102" s="40"/>
    </row>
    <row r="103" spans="1:8" s="6" customFormat="1">
      <c r="A103" s="55" t="s">
        <v>114</v>
      </c>
      <c r="B103" s="56"/>
      <c r="C103" s="56"/>
      <c r="D103" s="56"/>
      <c r="E103" s="56"/>
      <c r="F103" s="56"/>
      <c r="G103" s="56"/>
      <c r="H103" s="64"/>
    </row>
    <row r="104" spans="1:8" ht="26.4">
      <c r="A104" s="57" t="s">
        <v>12</v>
      </c>
      <c r="B104" s="33" t="s">
        <v>116</v>
      </c>
      <c r="C104" s="32" t="s">
        <v>202</v>
      </c>
      <c r="D104" s="31">
        <v>7.95</v>
      </c>
      <c r="E104" s="31">
        <v>14.25</v>
      </c>
      <c r="F104" s="31">
        <v>37.25</v>
      </c>
      <c r="G104" s="30">
        <v>293.82</v>
      </c>
      <c r="H104" s="34" t="s">
        <v>115</v>
      </c>
    </row>
    <row r="105" spans="1:8">
      <c r="A105" s="57"/>
      <c r="B105" s="33" t="s">
        <v>16</v>
      </c>
      <c r="C105" s="32" t="s">
        <v>203</v>
      </c>
      <c r="D105" s="31">
        <v>8.5399999999999991</v>
      </c>
      <c r="E105" s="31">
        <v>5.0599999999999996</v>
      </c>
      <c r="F105" s="31">
        <v>26.45</v>
      </c>
      <c r="G105" s="30">
        <v>184.55</v>
      </c>
      <c r="H105" s="34" t="s">
        <v>15</v>
      </c>
    </row>
    <row r="106" spans="1:8">
      <c r="A106" s="57"/>
      <c r="B106" s="33" t="s">
        <v>118</v>
      </c>
      <c r="C106" s="32" t="s">
        <v>19</v>
      </c>
      <c r="D106" s="31">
        <v>3.9</v>
      </c>
      <c r="E106" s="31">
        <v>3.5</v>
      </c>
      <c r="F106" s="31">
        <v>22.9</v>
      </c>
      <c r="G106" s="30">
        <v>135</v>
      </c>
      <c r="H106" s="34" t="s">
        <v>117</v>
      </c>
    </row>
    <row r="107" spans="1:8">
      <c r="A107" s="57"/>
      <c r="B107" s="33" t="s">
        <v>21</v>
      </c>
      <c r="C107" s="32" t="s">
        <v>22</v>
      </c>
      <c r="D107" s="31">
        <v>2.04</v>
      </c>
      <c r="E107" s="31">
        <v>0.39</v>
      </c>
      <c r="F107" s="31">
        <v>11.94</v>
      </c>
      <c r="G107" s="30">
        <v>59.4</v>
      </c>
      <c r="H107" s="34" t="s">
        <v>20</v>
      </c>
    </row>
    <row r="108" spans="1:8" s="6" customFormat="1">
      <c r="A108" s="57" t="s">
        <v>23</v>
      </c>
      <c r="B108" s="58"/>
      <c r="C108" s="35">
        <f>C107+C106+C105+C104</f>
        <v>550</v>
      </c>
      <c r="D108" s="35">
        <f t="shared" ref="D108:G108" si="18">D107+D106+D105+D104</f>
        <v>22.43</v>
      </c>
      <c r="E108" s="35">
        <f t="shared" si="18"/>
        <v>23.2</v>
      </c>
      <c r="F108" s="35">
        <f t="shared" si="18"/>
        <v>98.539999999999992</v>
      </c>
      <c r="G108" s="36">
        <f t="shared" si="18"/>
        <v>672.77</v>
      </c>
      <c r="H108" s="37"/>
    </row>
    <row r="109" spans="1:8" ht="37.5" customHeight="1">
      <c r="A109" s="57" t="s">
        <v>24</v>
      </c>
      <c r="B109" s="33" t="s">
        <v>120</v>
      </c>
      <c r="C109" s="32" t="s">
        <v>86</v>
      </c>
      <c r="D109" s="31">
        <v>1.67</v>
      </c>
      <c r="E109" s="31">
        <v>6.67</v>
      </c>
      <c r="F109" s="31">
        <v>10.33</v>
      </c>
      <c r="G109" s="30">
        <v>106.67</v>
      </c>
      <c r="H109" s="34" t="s">
        <v>119</v>
      </c>
    </row>
    <row r="110" spans="1:8">
      <c r="A110" s="57"/>
      <c r="B110" s="33" t="s">
        <v>122</v>
      </c>
      <c r="C110" s="32" t="s">
        <v>202</v>
      </c>
      <c r="D110" s="31">
        <v>6.56</v>
      </c>
      <c r="E110" s="31">
        <v>5.12</v>
      </c>
      <c r="F110" s="31">
        <v>16.25</v>
      </c>
      <c r="G110" s="30">
        <v>148.75</v>
      </c>
      <c r="H110" s="34" t="s">
        <v>121</v>
      </c>
    </row>
    <row r="111" spans="1:8">
      <c r="A111" s="57"/>
      <c r="B111" s="33" t="s">
        <v>124</v>
      </c>
      <c r="C111" s="32" t="s">
        <v>206</v>
      </c>
      <c r="D111" s="31">
        <v>20.22</v>
      </c>
      <c r="E111" s="31">
        <v>16.579999999999998</v>
      </c>
      <c r="F111" s="31">
        <v>48.91</v>
      </c>
      <c r="G111" s="30">
        <v>372.9</v>
      </c>
      <c r="H111" s="34" t="s">
        <v>123</v>
      </c>
    </row>
    <row r="112" spans="1:8" ht="52.5" customHeight="1">
      <c r="A112" s="57"/>
      <c r="B112" s="33" t="s">
        <v>125</v>
      </c>
      <c r="C112" s="32" t="s">
        <v>19</v>
      </c>
      <c r="D112" s="31">
        <v>0</v>
      </c>
      <c r="E112" s="31">
        <v>0</v>
      </c>
      <c r="F112" s="31">
        <v>19.399999999999999</v>
      </c>
      <c r="G112" s="30">
        <v>78</v>
      </c>
      <c r="H112" s="34" t="s">
        <v>123</v>
      </c>
    </row>
    <row r="113" spans="1:8">
      <c r="A113" s="57"/>
      <c r="B113" s="33" t="s">
        <v>36</v>
      </c>
      <c r="C113" s="32" t="s">
        <v>37</v>
      </c>
      <c r="D113" s="31">
        <v>3.04</v>
      </c>
      <c r="E113" s="31">
        <v>0.32</v>
      </c>
      <c r="F113" s="31">
        <v>19.68</v>
      </c>
      <c r="G113" s="30">
        <v>93.2</v>
      </c>
      <c r="H113" s="34" t="s">
        <v>35</v>
      </c>
    </row>
    <row r="114" spans="1:8">
      <c r="A114" s="57"/>
      <c r="B114" s="33" t="s">
        <v>21</v>
      </c>
      <c r="C114" s="32" t="s">
        <v>22</v>
      </c>
      <c r="D114" s="31">
        <v>2.04</v>
      </c>
      <c r="E114" s="31">
        <v>0.39</v>
      </c>
      <c r="F114" s="31">
        <v>11.94</v>
      </c>
      <c r="G114" s="30">
        <v>59.4</v>
      </c>
      <c r="H114" s="34" t="s">
        <v>20</v>
      </c>
    </row>
    <row r="115" spans="1:8" s="6" customFormat="1">
      <c r="A115" s="57" t="s">
        <v>38</v>
      </c>
      <c r="B115" s="58"/>
      <c r="C115" s="35">
        <f>C114+C113+C112+C111+C110+C109</f>
        <v>850</v>
      </c>
      <c r="D115" s="35">
        <f t="shared" ref="D115:G115" si="19">D114+D113+D112+D111+D110+D109</f>
        <v>33.529999999999994</v>
      </c>
      <c r="E115" s="35">
        <f t="shared" si="19"/>
        <v>29.08</v>
      </c>
      <c r="F115" s="35">
        <f t="shared" si="19"/>
        <v>126.50999999999999</v>
      </c>
      <c r="G115" s="36">
        <f t="shared" si="19"/>
        <v>858.92</v>
      </c>
      <c r="H115" s="37"/>
    </row>
    <row r="116" spans="1:8" s="6" customFormat="1" ht="13.8" thickBot="1">
      <c r="A116" s="62" t="s">
        <v>39</v>
      </c>
      <c r="B116" s="63"/>
      <c r="C116" s="38">
        <f>C115+C108</f>
        <v>1400</v>
      </c>
      <c r="D116" s="38">
        <f t="shared" ref="D116:G116" si="20">D115+D108</f>
        <v>55.959999999999994</v>
      </c>
      <c r="E116" s="38">
        <f t="shared" si="20"/>
        <v>52.28</v>
      </c>
      <c r="F116" s="38">
        <f t="shared" si="20"/>
        <v>225.04999999999998</v>
      </c>
      <c r="G116" s="39">
        <f t="shared" si="20"/>
        <v>1531.69</v>
      </c>
      <c r="H116" s="40"/>
    </row>
    <row r="117" spans="1:8" s="6" customFormat="1">
      <c r="A117" s="55" t="s">
        <v>126</v>
      </c>
      <c r="B117" s="56"/>
      <c r="C117" s="56"/>
      <c r="D117" s="56"/>
      <c r="E117" s="56"/>
      <c r="F117" s="56"/>
      <c r="G117" s="56"/>
      <c r="H117" s="64"/>
    </row>
    <row r="118" spans="1:8">
      <c r="A118" s="57" t="s">
        <v>12</v>
      </c>
      <c r="B118" s="33" t="s">
        <v>128</v>
      </c>
      <c r="C118" s="32" t="s">
        <v>19</v>
      </c>
      <c r="D118" s="31">
        <v>13.52</v>
      </c>
      <c r="E118" s="31">
        <v>10.48</v>
      </c>
      <c r="F118" s="31">
        <v>24</v>
      </c>
      <c r="G118" s="30">
        <v>260.89</v>
      </c>
      <c r="H118" s="34" t="s">
        <v>127</v>
      </c>
    </row>
    <row r="119" spans="1:8">
      <c r="A119" s="57"/>
      <c r="B119" s="33" t="s">
        <v>44</v>
      </c>
      <c r="C119" s="32" t="s">
        <v>203</v>
      </c>
      <c r="D119" s="31">
        <v>4.53</v>
      </c>
      <c r="E119" s="31">
        <v>8.93</v>
      </c>
      <c r="F119" s="31">
        <v>28.85</v>
      </c>
      <c r="G119" s="30">
        <v>201.96</v>
      </c>
      <c r="H119" s="34" t="s">
        <v>43</v>
      </c>
    </row>
    <row r="120" spans="1:8">
      <c r="A120" s="57"/>
      <c r="B120" s="33" t="s">
        <v>46</v>
      </c>
      <c r="C120" s="32" t="s">
        <v>19</v>
      </c>
      <c r="D120" s="31">
        <v>1.5</v>
      </c>
      <c r="E120" s="31">
        <v>1.6</v>
      </c>
      <c r="F120" s="31">
        <v>10.34</v>
      </c>
      <c r="G120" s="30">
        <v>62</v>
      </c>
      <c r="H120" s="34" t="s">
        <v>45</v>
      </c>
    </row>
    <row r="121" spans="1:8">
      <c r="A121" s="57"/>
      <c r="B121" s="33" t="s">
        <v>129</v>
      </c>
      <c r="C121" s="32" t="s">
        <v>86</v>
      </c>
      <c r="D121" s="31">
        <v>3.8</v>
      </c>
      <c r="E121" s="31">
        <v>1.3</v>
      </c>
      <c r="F121" s="31">
        <v>32.1</v>
      </c>
      <c r="G121" s="30">
        <v>103.3</v>
      </c>
      <c r="H121" s="34" t="s">
        <v>90</v>
      </c>
    </row>
    <row r="122" spans="1:8" s="6" customFormat="1">
      <c r="A122" s="57" t="s">
        <v>23</v>
      </c>
      <c r="B122" s="58"/>
      <c r="C122" s="35">
        <f>C121+C120+C119+C118</f>
        <v>570</v>
      </c>
      <c r="D122" s="35">
        <f t="shared" ref="D122:G122" si="21">D121+D120+D119+D118</f>
        <v>23.35</v>
      </c>
      <c r="E122" s="35">
        <f t="shared" si="21"/>
        <v>22.310000000000002</v>
      </c>
      <c r="F122" s="35">
        <f t="shared" si="21"/>
        <v>95.289999999999992</v>
      </c>
      <c r="G122" s="36">
        <f t="shared" si="21"/>
        <v>628.15</v>
      </c>
      <c r="H122" s="37"/>
    </row>
    <row r="123" spans="1:8">
      <c r="A123" s="57" t="s">
        <v>24</v>
      </c>
      <c r="B123" s="33" t="s">
        <v>130</v>
      </c>
      <c r="C123" s="32" t="s">
        <v>86</v>
      </c>
      <c r="D123" s="31">
        <v>2</v>
      </c>
      <c r="E123" s="31">
        <v>9</v>
      </c>
      <c r="F123" s="31">
        <v>6.3</v>
      </c>
      <c r="G123" s="30">
        <v>122</v>
      </c>
      <c r="H123" s="34" t="s">
        <v>84</v>
      </c>
    </row>
    <row r="124" spans="1:8" ht="25.5" customHeight="1">
      <c r="A124" s="57"/>
      <c r="B124" s="33" t="s">
        <v>132</v>
      </c>
      <c r="C124" s="32" t="s">
        <v>202</v>
      </c>
      <c r="D124" s="31">
        <v>1.68</v>
      </c>
      <c r="E124" s="31">
        <v>5.77</v>
      </c>
      <c r="F124" s="31">
        <v>15.85</v>
      </c>
      <c r="G124" s="30">
        <v>94.8</v>
      </c>
      <c r="H124" s="34" t="s">
        <v>131</v>
      </c>
    </row>
    <row r="125" spans="1:8">
      <c r="A125" s="57"/>
      <c r="B125" s="33" t="s">
        <v>133</v>
      </c>
      <c r="C125" s="32">
        <v>100</v>
      </c>
      <c r="D125" s="31">
        <v>16.25</v>
      </c>
      <c r="E125" s="31">
        <v>10.25</v>
      </c>
      <c r="F125" s="31">
        <v>21.68</v>
      </c>
      <c r="G125" s="30">
        <v>259.14</v>
      </c>
      <c r="H125" s="34" t="s">
        <v>78</v>
      </c>
    </row>
    <row r="126" spans="1:8">
      <c r="A126" s="57"/>
      <c r="B126" s="33" t="s">
        <v>70</v>
      </c>
      <c r="C126" s="32" t="s">
        <v>53</v>
      </c>
      <c r="D126" s="31">
        <v>3.73</v>
      </c>
      <c r="E126" s="31">
        <v>5.04</v>
      </c>
      <c r="F126" s="31">
        <v>24.71</v>
      </c>
      <c r="G126" s="30">
        <v>162</v>
      </c>
      <c r="H126" s="34" t="s">
        <v>69</v>
      </c>
    </row>
    <row r="127" spans="1:8">
      <c r="A127" s="57"/>
      <c r="B127" s="33" t="s">
        <v>77</v>
      </c>
      <c r="C127" s="32" t="s">
        <v>19</v>
      </c>
      <c r="D127" s="31">
        <v>0.08</v>
      </c>
      <c r="E127" s="31">
        <v>0</v>
      </c>
      <c r="F127" s="31">
        <v>24.24</v>
      </c>
      <c r="G127" s="30">
        <v>99.08</v>
      </c>
      <c r="H127" s="34" t="s">
        <v>76</v>
      </c>
    </row>
    <row r="128" spans="1:8">
      <c r="A128" s="57"/>
      <c r="B128" s="33" t="s">
        <v>36</v>
      </c>
      <c r="C128" s="32" t="s">
        <v>37</v>
      </c>
      <c r="D128" s="31">
        <v>3.04</v>
      </c>
      <c r="E128" s="31">
        <v>0.32</v>
      </c>
      <c r="F128" s="31">
        <v>19.68</v>
      </c>
      <c r="G128" s="30">
        <v>93.2</v>
      </c>
      <c r="H128" s="34" t="s">
        <v>35</v>
      </c>
    </row>
    <row r="129" spans="1:8">
      <c r="A129" s="57"/>
      <c r="B129" s="33" t="s">
        <v>21</v>
      </c>
      <c r="C129" s="32" t="s">
        <v>22</v>
      </c>
      <c r="D129" s="31">
        <v>2.04</v>
      </c>
      <c r="E129" s="31">
        <v>0.39</v>
      </c>
      <c r="F129" s="31">
        <v>11.94</v>
      </c>
      <c r="G129" s="30">
        <v>59.4</v>
      </c>
      <c r="H129" s="34" t="s">
        <v>20</v>
      </c>
    </row>
    <row r="130" spans="1:8" s="6" customFormat="1">
      <c r="A130" s="57" t="s">
        <v>38</v>
      </c>
      <c r="B130" s="58"/>
      <c r="C130" s="35">
        <f>C129+C128+C127+C126+C125+C124+C123</f>
        <v>900</v>
      </c>
      <c r="D130" s="35">
        <f t="shared" ref="D130:G130" si="22">D129+D128+D127+D126+D125+D124+D123</f>
        <v>28.82</v>
      </c>
      <c r="E130" s="35">
        <f t="shared" si="22"/>
        <v>30.77</v>
      </c>
      <c r="F130" s="35">
        <f t="shared" si="22"/>
        <v>124.39999999999999</v>
      </c>
      <c r="G130" s="36">
        <f t="shared" si="22"/>
        <v>889.61999999999989</v>
      </c>
      <c r="H130" s="37"/>
    </row>
    <row r="131" spans="1:8" s="6" customFormat="1" ht="13.8" thickBot="1">
      <c r="A131" s="62" t="s">
        <v>39</v>
      </c>
      <c r="B131" s="63"/>
      <c r="C131" s="38">
        <f>C130+C122</f>
        <v>1470</v>
      </c>
      <c r="D131" s="38">
        <f t="shared" ref="D131:G131" si="23">D130+D122</f>
        <v>52.17</v>
      </c>
      <c r="E131" s="38">
        <f t="shared" si="23"/>
        <v>53.08</v>
      </c>
      <c r="F131" s="38">
        <f t="shared" si="23"/>
        <v>219.69</v>
      </c>
      <c r="G131" s="39">
        <f t="shared" si="23"/>
        <v>1517.77</v>
      </c>
      <c r="H131" s="40"/>
    </row>
    <row r="132" spans="1:8" s="6" customFormat="1">
      <c r="A132" s="55" t="s">
        <v>134</v>
      </c>
      <c r="B132" s="56"/>
      <c r="C132" s="56"/>
      <c r="D132" s="56"/>
      <c r="E132" s="56"/>
      <c r="F132" s="56"/>
      <c r="G132" s="56"/>
      <c r="H132" s="64"/>
    </row>
    <row r="133" spans="1:8" ht="26.4">
      <c r="A133" s="57" t="s">
        <v>12</v>
      </c>
      <c r="B133" s="33" t="s">
        <v>136</v>
      </c>
      <c r="C133" s="32" t="s">
        <v>202</v>
      </c>
      <c r="D133" s="31">
        <v>9.91</v>
      </c>
      <c r="E133" s="31">
        <v>11.53</v>
      </c>
      <c r="F133" s="31">
        <v>32.82</v>
      </c>
      <c r="G133" s="30">
        <v>267.64999999999998</v>
      </c>
      <c r="H133" s="34" t="s">
        <v>135</v>
      </c>
    </row>
    <row r="134" spans="1:8">
      <c r="A134" s="57"/>
      <c r="B134" s="33" t="s">
        <v>44</v>
      </c>
      <c r="C134" s="32" t="s">
        <v>203</v>
      </c>
      <c r="D134" s="31">
        <v>4.53</v>
      </c>
      <c r="E134" s="31">
        <v>8.93</v>
      </c>
      <c r="F134" s="31">
        <v>28.85</v>
      </c>
      <c r="G134" s="30">
        <v>201.96</v>
      </c>
      <c r="H134" s="34" t="s">
        <v>43</v>
      </c>
    </row>
    <row r="135" spans="1:8">
      <c r="A135" s="57"/>
      <c r="B135" s="33" t="s">
        <v>118</v>
      </c>
      <c r="C135" s="32" t="s">
        <v>19</v>
      </c>
      <c r="D135" s="31">
        <v>3.9</v>
      </c>
      <c r="E135" s="31">
        <v>3.5</v>
      </c>
      <c r="F135" s="31">
        <v>22.9</v>
      </c>
      <c r="G135" s="30">
        <v>135</v>
      </c>
      <c r="H135" s="34" t="s">
        <v>117</v>
      </c>
    </row>
    <row r="136" spans="1:8">
      <c r="A136" s="57"/>
      <c r="B136" s="33" t="s">
        <v>21</v>
      </c>
      <c r="C136" s="32" t="s">
        <v>22</v>
      </c>
      <c r="D136" s="31">
        <v>2.04</v>
      </c>
      <c r="E136" s="31">
        <v>0.39</v>
      </c>
      <c r="F136" s="31">
        <v>11.94</v>
      </c>
      <c r="G136" s="30">
        <v>59.4</v>
      </c>
      <c r="H136" s="34" t="s">
        <v>20</v>
      </c>
    </row>
    <row r="137" spans="1:8" s="6" customFormat="1">
      <c r="A137" s="57" t="s">
        <v>23</v>
      </c>
      <c r="B137" s="58"/>
      <c r="C137" s="35">
        <f>C136+C135+C134+C133</f>
        <v>550</v>
      </c>
      <c r="D137" s="35">
        <f t="shared" ref="D137:G137" si="24">D136+D135+D134+D133</f>
        <v>20.38</v>
      </c>
      <c r="E137" s="35">
        <f t="shared" si="24"/>
        <v>24.35</v>
      </c>
      <c r="F137" s="35">
        <f t="shared" si="24"/>
        <v>96.509999999999991</v>
      </c>
      <c r="G137" s="36">
        <f t="shared" si="24"/>
        <v>664.01</v>
      </c>
      <c r="H137" s="37"/>
    </row>
    <row r="138" spans="1:8">
      <c r="A138" s="57" t="s">
        <v>24</v>
      </c>
      <c r="B138" s="33" t="s">
        <v>138</v>
      </c>
      <c r="C138" s="32" t="s">
        <v>86</v>
      </c>
      <c r="D138" s="31">
        <v>1</v>
      </c>
      <c r="E138" s="31">
        <v>4.5</v>
      </c>
      <c r="F138" s="31">
        <v>5.54</v>
      </c>
      <c r="G138" s="30">
        <v>86.67</v>
      </c>
      <c r="H138" s="34" t="s">
        <v>137</v>
      </c>
    </row>
    <row r="139" spans="1:8">
      <c r="A139" s="57"/>
      <c r="B139" s="33" t="s">
        <v>140</v>
      </c>
      <c r="C139" s="32" t="s">
        <v>202</v>
      </c>
      <c r="D139" s="31">
        <v>8.85</v>
      </c>
      <c r="E139" s="31">
        <v>8.1199999999999992</v>
      </c>
      <c r="F139" s="31">
        <v>10.130000000000001</v>
      </c>
      <c r="G139" s="30">
        <v>175.7</v>
      </c>
      <c r="H139" s="34" t="s">
        <v>139</v>
      </c>
    </row>
    <row r="140" spans="1:8">
      <c r="A140" s="57"/>
      <c r="B140" s="33" t="s">
        <v>142</v>
      </c>
      <c r="C140" s="32" t="s">
        <v>86</v>
      </c>
      <c r="D140" s="31">
        <v>15.14</v>
      </c>
      <c r="E140" s="31">
        <v>14.56</v>
      </c>
      <c r="F140" s="31">
        <v>5.86</v>
      </c>
      <c r="G140" s="30">
        <v>160.38999999999999</v>
      </c>
      <c r="H140" s="34" t="s">
        <v>141</v>
      </c>
    </row>
    <row r="141" spans="1:8">
      <c r="A141" s="57"/>
      <c r="B141" s="33" t="s">
        <v>144</v>
      </c>
      <c r="C141" s="32" t="s">
        <v>53</v>
      </c>
      <c r="D141" s="31">
        <v>4.45</v>
      </c>
      <c r="E141" s="31">
        <v>4.09</v>
      </c>
      <c r="F141" s="31">
        <v>44.51</v>
      </c>
      <c r="G141" s="30">
        <v>201.36</v>
      </c>
      <c r="H141" s="34" t="s">
        <v>143</v>
      </c>
    </row>
    <row r="142" spans="1:8">
      <c r="A142" s="57"/>
      <c r="B142" s="33" t="s">
        <v>146</v>
      </c>
      <c r="C142" s="32" t="s">
        <v>19</v>
      </c>
      <c r="D142" s="31">
        <v>0.3</v>
      </c>
      <c r="E142" s="31">
        <v>0.2</v>
      </c>
      <c r="F142" s="31">
        <v>25.1</v>
      </c>
      <c r="G142" s="30">
        <v>103</v>
      </c>
      <c r="H142" s="34" t="s">
        <v>145</v>
      </c>
    </row>
    <row r="143" spans="1:8">
      <c r="A143" s="57"/>
      <c r="B143" s="33" t="s">
        <v>36</v>
      </c>
      <c r="C143" s="32" t="s">
        <v>37</v>
      </c>
      <c r="D143" s="31">
        <v>3.04</v>
      </c>
      <c r="E143" s="31">
        <v>0.32</v>
      </c>
      <c r="F143" s="31">
        <v>19.68</v>
      </c>
      <c r="G143" s="30">
        <v>93.2</v>
      </c>
      <c r="H143" s="34" t="s">
        <v>35</v>
      </c>
    </row>
    <row r="144" spans="1:8">
      <c r="A144" s="57"/>
      <c r="B144" s="33" t="s">
        <v>21</v>
      </c>
      <c r="C144" s="32" t="s">
        <v>22</v>
      </c>
      <c r="D144" s="31">
        <v>2.04</v>
      </c>
      <c r="E144" s="31">
        <v>0.39</v>
      </c>
      <c r="F144" s="31">
        <v>11.94</v>
      </c>
      <c r="G144" s="30">
        <v>59.4</v>
      </c>
      <c r="H144" s="34" t="s">
        <v>20</v>
      </c>
    </row>
    <row r="145" spans="1:8" s="6" customFormat="1">
      <c r="A145" s="57" t="s">
        <v>38</v>
      </c>
      <c r="B145" s="58"/>
      <c r="C145" s="35">
        <f>C144+C143+C142+C141+C140+C139+C138</f>
        <v>900</v>
      </c>
      <c r="D145" s="35">
        <f t="shared" ref="D145:G145" si="25">D144+D143+D142+D141+D140+D139+D138</f>
        <v>34.82</v>
      </c>
      <c r="E145" s="35">
        <f t="shared" si="25"/>
        <v>32.18</v>
      </c>
      <c r="F145" s="35">
        <f t="shared" si="25"/>
        <v>122.75999999999999</v>
      </c>
      <c r="G145" s="36">
        <f t="shared" si="25"/>
        <v>879.71999999999991</v>
      </c>
      <c r="H145" s="37"/>
    </row>
    <row r="146" spans="1:8" s="6" customFormat="1" ht="13.8" thickBot="1">
      <c r="A146" s="62" t="s">
        <v>39</v>
      </c>
      <c r="B146" s="63"/>
      <c r="C146" s="38">
        <f>C145+C137</f>
        <v>1450</v>
      </c>
      <c r="D146" s="38">
        <f t="shared" ref="D146:G146" si="26">D145+D137</f>
        <v>55.2</v>
      </c>
      <c r="E146" s="38">
        <f t="shared" si="26"/>
        <v>56.53</v>
      </c>
      <c r="F146" s="38">
        <f t="shared" si="26"/>
        <v>219.26999999999998</v>
      </c>
      <c r="G146" s="39">
        <f t="shared" si="26"/>
        <v>1543.73</v>
      </c>
      <c r="H146" s="40"/>
    </row>
    <row r="147" spans="1:8" s="6" customFormat="1">
      <c r="A147" s="55" t="s">
        <v>147</v>
      </c>
      <c r="B147" s="56"/>
      <c r="C147" s="56"/>
      <c r="D147" s="56"/>
      <c r="E147" s="56"/>
      <c r="F147" s="56"/>
      <c r="G147" s="56"/>
      <c r="H147" s="64"/>
    </row>
    <row r="148" spans="1:8" ht="26.4">
      <c r="A148" s="57" t="s">
        <v>12</v>
      </c>
      <c r="B148" s="33" t="s">
        <v>207</v>
      </c>
      <c r="C148" s="32" t="s">
        <v>202</v>
      </c>
      <c r="D148" s="31">
        <v>12.5</v>
      </c>
      <c r="E148" s="31">
        <v>10.199999999999999</v>
      </c>
      <c r="F148" s="31">
        <v>26.98</v>
      </c>
      <c r="G148" s="30">
        <v>227.73</v>
      </c>
      <c r="H148" s="41" t="s">
        <v>208</v>
      </c>
    </row>
    <row r="149" spans="1:8">
      <c r="A149" s="57"/>
      <c r="B149" s="33" t="s">
        <v>91</v>
      </c>
      <c r="C149" s="32" t="s">
        <v>22</v>
      </c>
      <c r="D149" s="31">
        <v>2.31</v>
      </c>
      <c r="E149" s="31">
        <v>0.9</v>
      </c>
      <c r="F149" s="31">
        <v>15.03</v>
      </c>
      <c r="G149" s="30">
        <v>78.599999999999994</v>
      </c>
      <c r="H149" s="34" t="s">
        <v>90</v>
      </c>
    </row>
    <row r="150" spans="1:8">
      <c r="A150" s="57"/>
      <c r="B150" s="33" t="s">
        <v>18</v>
      </c>
      <c r="C150" s="32" t="s">
        <v>19</v>
      </c>
      <c r="D150" s="31">
        <v>0.1</v>
      </c>
      <c r="E150" s="31">
        <v>0</v>
      </c>
      <c r="F150" s="31">
        <v>9.1999999999999993</v>
      </c>
      <c r="G150" s="30">
        <v>36</v>
      </c>
      <c r="H150" s="34" t="s">
        <v>17</v>
      </c>
    </row>
    <row r="151" spans="1:8">
      <c r="A151" s="57"/>
      <c r="B151" s="33" t="s">
        <v>44</v>
      </c>
      <c r="C151" s="32" t="s">
        <v>203</v>
      </c>
      <c r="D151" s="31">
        <v>4.53</v>
      </c>
      <c r="E151" s="31">
        <v>8.93</v>
      </c>
      <c r="F151" s="31">
        <v>28.85</v>
      </c>
      <c r="G151" s="30">
        <v>201.96</v>
      </c>
      <c r="H151" s="34" t="s">
        <v>43</v>
      </c>
    </row>
    <row r="152" spans="1:8" s="6" customFormat="1">
      <c r="A152" s="57" t="s">
        <v>23</v>
      </c>
      <c r="B152" s="58"/>
      <c r="C152" s="35">
        <f>C151+C150+C149+C148</f>
        <v>550</v>
      </c>
      <c r="D152" s="35">
        <f t="shared" ref="D152:G152" si="27">D151+D150+D149+D148</f>
        <v>19.439999999999998</v>
      </c>
      <c r="E152" s="35">
        <f t="shared" si="27"/>
        <v>20.03</v>
      </c>
      <c r="F152" s="35">
        <f t="shared" si="27"/>
        <v>80.06</v>
      </c>
      <c r="G152" s="36">
        <f t="shared" si="27"/>
        <v>544.29</v>
      </c>
      <c r="H152" s="37"/>
    </row>
    <row r="153" spans="1:8" ht="37.5" customHeight="1">
      <c r="A153" s="57" t="s">
        <v>24</v>
      </c>
      <c r="B153" s="33" t="s">
        <v>149</v>
      </c>
      <c r="C153" s="32" t="s">
        <v>86</v>
      </c>
      <c r="D153" s="31">
        <v>1.83</v>
      </c>
      <c r="E153" s="31">
        <v>8.5</v>
      </c>
      <c r="F153" s="31">
        <v>12.33</v>
      </c>
      <c r="G153" s="30">
        <v>135</v>
      </c>
      <c r="H153" s="34" t="s">
        <v>148</v>
      </c>
    </row>
    <row r="154" spans="1:8">
      <c r="A154" s="57"/>
      <c r="B154" s="33" t="s">
        <v>151</v>
      </c>
      <c r="C154" s="32" t="s">
        <v>202</v>
      </c>
      <c r="D154" s="31">
        <v>5.38</v>
      </c>
      <c r="E154" s="31">
        <v>5</v>
      </c>
      <c r="F154" s="31">
        <v>19.87</v>
      </c>
      <c r="G154" s="30">
        <v>147.5</v>
      </c>
      <c r="H154" s="34" t="s">
        <v>150</v>
      </c>
    </row>
    <row r="155" spans="1:8" ht="26.4">
      <c r="A155" s="57"/>
      <c r="B155" s="33" t="s">
        <v>153</v>
      </c>
      <c r="C155" s="32" t="s">
        <v>206</v>
      </c>
      <c r="D155" s="31">
        <v>20.56</v>
      </c>
      <c r="E155" s="31">
        <v>17.64</v>
      </c>
      <c r="F155" s="31">
        <v>41.38</v>
      </c>
      <c r="G155" s="30">
        <v>362.58</v>
      </c>
      <c r="H155" s="34" t="s">
        <v>152</v>
      </c>
    </row>
    <row r="156" spans="1:8">
      <c r="A156" s="57"/>
      <c r="B156" s="33" t="s">
        <v>101</v>
      </c>
      <c r="C156" s="32" t="s">
        <v>19</v>
      </c>
      <c r="D156" s="31">
        <v>0.5</v>
      </c>
      <c r="E156" s="31">
        <v>0</v>
      </c>
      <c r="F156" s="31">
        <v>18.3</v>
      </c>
      <c r="G156" s="30">
        <v>72</v>
      </c>
      <c r="H156" s="34" t="s">
        <v>100</v>
      </c>
    </row>
    <row r="157" spans="1:8">
      <c r="A157" s="57"/>
      <c r="B157" s="33" t="s">
        <v>36</v>
      </c>
      <c r="C157" s="32" t="s">
        <v>37</v>
      </c>
      <c r="D157" s="31">
        <v>3.04</v>
      </c>
      <c r="E157" s="31">
        <v>0.32</v>
      </c>
      <c r="F157" s="31">
        <v>19.68</v>
      </c>
      <c r="G157" s="30">
        <v>93.2</v>
      </c>
      <c r="H157" s="34" t="s">
        <v>35</v>
      </c>
    </row>
    <row r="158" spans="1:8">
      <c r="A158" s="57"/>
      <c r="B158" s="33" t="s">
        <v>21</v>
      </c>
      <c r="C158" s="32" t="s">
        <v>22</v>
      </c>
      <c r="D158" s="31">
        <v>2.04</v>
      </c>
      <c r="E158" s="31">
        <v>0.39</v>
      </c>
      <c r="F158" s="31">
        <v>11.94</v>
      </c>
      <c r="G158" s="30">
        <v>59.4</v>
      </c>
      <c r="H158" s="34" t="s">
        <v>20</v>
      </c>
    </row>
    <row r="159" spans="1:8" s="6" customFormat="1">
      <c r="A159" s="57" t="s">
        <v>38</v>
      </c>
      <c r="B159" s="58"/>
      <c r="C159" s="35">
        <f>C158+C157+C156+C155+C154+C153</f>
        <v>850</v>
      </c>
      <c r="D159" s="35">
        <f t="shared" ref="D159:G159" si="28">D158+D157+D156+D155+D154+D153</f>
        <v>33.35</v>
      </c>
      <c r="E159" s="35">
        <f t="shared" si="28"/>
        <v>31.85</v>
      </c>
      <c r="F159" s="35">
        <f t="shared" si="28"/>
        <v>123.50000000000001</v>
      </c>
      <c r="G159" s="36">
        <f t="shared" si="28"/>
        <v>869.68</v>
      </c>
      <c r="H159" s="37"/>
    </row>
    <row r="160" spans="1:8" s="6" customFormat="1" ht="13.8" thickBot="1">
      <c r="A160" s="62" t="s">
        <v>39</v>
      </c>
      <c r="B160" s="63"/>
      <c r="C160" s="38">
        <f>C159+C152</f>
        <v>1400</v>
      </c>
      <c r="D160" s="38">
        <f t="shared" ref="D160:G160" si="29">D159+D152</f>
        <v>52.79</v>
      </c>
      <c r="E160" s="38">
        <f t="shared" si="29"/>
        <v>51.88</v>
      </c>
      <c r="F160" s="38">
        <f t="shared" si="29"/>
        <v>203.56</v>
      </c>
      <c r="G160" s="39">
        <f t="shared" si="29"/>
        <v>1413.9699999999998</v>
      </c>
      <c r="H160" s="40"/>
    </row>
    <row r="161" spans="1:8" s="6" customFormat="1">
      <c r="A161" s="55" t="s">
        <v>154</v>
      </c>
      <c r="B161" s="56"/>
      <c r="C161" s="56"/>
      <c r="D161" s="56"/>
      <c r="E161" s="56"/>
      <c r="F161" s="56"/>
      <c r="G161" s="56"/>
      <c r="H161" s="64"/>
    </row>
    <row r="162" spans="1:8" ht="26.4">
      <c r="A162" s="57" t="s">
        <v>12</v>
      </c>
      <c r="B162" s="33" t="s">
        <v>156</v>
      </c>
      <c r="C162" s="32" t="s">
        <v>202</v>
      </c>
      <c r="D162" s="31">
        <v>15.94</v>
      </c>
      <c r="E162" s="31">
        <v>12.19</v>
      </c>
      <c r="F162" s="31">
        <v>20.309999999999999</v>
      </c>
      <c r="G162" s="30">
        <v>256.25</v>
      </c>
      <c r="H162" s="34" t="s">
        <v>155</v>
      </c>
    </row>
    <row r="163" spans="1:8">
      <c r="A163" s="57"/>
      <c r="B163" s="33" t="s">
        <v>44</v>
      </c>
      <c r="C163" s="32" t="s">
        <v>203</v>
      </c>
      <c r="D163" s="31">
        <v>4.53</v>
      </c>
      <c r="E163" s="31">
        <v>8.93</v>
      </c>
      <c r="F163" s="31">
        <v>28.85</v>
      </c>
      <c r="G163" s="30">
        <v>201.96</v>
      </c>
      <c r="H163" s="34" t="s">
        <v>43</v>
      </c>
    </row>
    <row r="164" spans="1:8">
      <c r="A164" s="57"/>
      <c r="B164" s="33" t="s">
        <v>77</v>
      </c>
      <c r="C164" s="32" t="s">
        <v>19</v>
      </c>
      <c r="D164" s="31">
        <v>0.08</v>
      </c>
      <c r="E164" s="31">
        <v>0</v>
      </c>
      <c r="F164" s="31">
        <v>24.24</v>
      </c>
      <c r="G164" s="30">
        <v>99.08</v>
      </c>
      <c r="H164" s="34" t="s">
        <v>76</v>
      </c>
    </row>
    <row r="165" spans="1:8">
      <c r="A165" s="57"/>
      <c r="B165" s="33" t="s">
        <v>21</v>
      </c>
      <c r="C165" s="32" t="s">
        <v>22</v>
      </c>
      <c r="D165" s="31">
        <v>2.04</v>
      </c>
      <c r="E165" s="31">
        <v>0.39</v>
      </c>
      <c r="F165" s="31">
        <v>11.94</v>
      </c>
      <c r="G165" s="30">
        <v>59.4</v>
      </c>
      <c r="H165" s="34" t="s">
        <v>20</v>
      </c>
    </row>
    <row r="166" spans="1:8" s="6" customFormat="1">
      <c r="A166" s="57" t="s">
        <v>23</v>
      </c>
      <c r="B166" s="58"/>
      <c r="C166" s="35">
        <v>550</v>
      </c>
      <c r="D166" s="52">
        <v>22.589999999999996</v>
      </c>
      <c r="E166" s="52">
        <v>21.509999999999998</v>
      </c>
      <c r="F166" s="52">
        <v>85.339999999999989</v>
      </c>
      <c r="G166" s="53">
        <v>616.69000000000005</v>
      </c>
      <c r="H166" s="37"/>
    </row>
    <row r="167" spans="1:8" ht="26.25" customHeight="1">
      <c r="A167" s="57" t="s">
        <v>24</v>
      </c>
      <c r="B167" s="33" t="s">
        <v>64</v>
      </c>
      <c r="C167" s="32" t="s">
        <v>86</v>
      </c>
      <c r="D167" s="31">
        <v>1.6</v>
      </c>
      <c r="E167" s="31">
        <v>10.1</v>
      </c>
      <c r="F167" s="31">
        <v>3</v>
      </c>
      <c r="G167" s="30">
        <v>109</v>
      </c>
      <c r="H167" s="34" t="s">
        <v>63</v>
      </c>
    </row>
    <row r="168" spans="1:8">
      <c r="A168" s="57"/>
      <c r="B168" s="33" t="s">
        <v>158</v>
      </c>
      <c r="C168" s="32" t="s">
        <v>202</v>
      </c>
      <c r="D168" s="31">
        <v>8.9</v>
      </c>
      <c r="E168" s="31">
        <v>8.68</v>
      </c>
      <c r="F168" s="31">
        <v>44.29</v>
      </c>
      <c r="G168" s="30">
        <v>292.08</v>
      </c>
      <c r="H168" s="34" t="s">
        <v>157</v>
      </c>
    </row>
    <row r="169" spans="1:8">
      <c r="A169" s="57"/>
      <c r="B169" s="33" t="s">
        <v>178</v>
      </c>
      <c r="C169" s="32" t="s">
        <v>86</v>
      </c>
      <c r="D169" s="31">
        <v>12.09</v>
      </c>
      <c r="E169" s="31">
        <v>10.1</v>
      </c>
      <c r="F169" s="31">
        <v>19.13</v>
      </c>
      <c r="G169" s="30">
        <v>202.33</v>
      </c>
      <c r="H169" s="34" t="s">
        <v>90</v>
      </c>
    </row>
    <row r="170" spans="1:8">
      <c r="A170" s="57"/>
      <c r="B170" s="33" t="s">
        <v>70</v>
      </c>
      <c r="C170" s="32" t="s">
        <v>53</v>
      </c>
      <c r="D170" s="31">
        <v>3.73</v>
      </c>
      <c r="E170" s="31">
        <v>5.04</v>
      </c>
      <c r="F170" s="31">
        <v>24.71</v>
      </c>
      <c r="G170" s="30">
        <v>162</v>
      </c>
      <c r="H170" s="34" t="s">
        <v>69</v>
      </c>
    </row>
    <row r="171" spans="1:8">
      <c r="A171" s="57"/>
      <c r="B171" s="33" t="s">
        <v>34</v>
      </c>
      <c r="C171" s="32" t="s">
        <v>19</v>
      </c>
      <c r="D171" s="31">
        <v>0.3</v>
      </c>
      <c r="E171" s="31">
        <v>0</v>
      </c>
      <c r="F171" s="31">
        <v>18.5</v>
      </c>
      <c r="G171" s="30">
        <v>71</v>
      </c>
      <c r="H171" s="34" t="s">
        <v>33</v>
      </c>
    </row>
    <row r="172" spans="1:8">
      <c r="A172" s="57"/>
      <c r="B172" s="33" t="s">
        <v>36</v>
      </c>
      <c r="C172" s="32" t="s">
        <v>37</v>
      </c>
      <c r="D172" s="31">
        <v>3.04</v>
      </c>
      <c r="E172" s="31">
        <v>0.32</v>
      </c>
      <c r="F172" s="31">
        <v>19.68</v>
      </c>
      <c r="G172" s="30">
        <v>93.2</v>
      </c>
      <c r="H172" s="34" t="s">
        <v>35</v>
      </c>
    </row>
    <row r="173" spans="1:8">
      <c r="A173" s="57"/>
      <c r="B173" s="33" t="s">
        <v>21</v>
      </c>
      <c r="C173" s="32" t="s">
        <v>22</v>
      </c>
      <c r="D173" s="31">
        <v>2.04</v>
      </c>
      <c r="E173" s="31">
        <v>0.39</v>
      </c>
      <c r="F173" s="31">
        <v>11.94</v>
      </c>
      <c r="G173" s="30">
        <v>59.4</v>
      </c>
      <c r="H173" s="34" t="s">
        <v>20</v>
      </c>
    </row>
    <row r="174" spans="1:8" s="6" customFormat="1">
      <c r="A174" s="57" t="s">
        <v>38</v>
      </c>
      <c r="B174" s="58"/>
      <c r="C174" s="35">
        <f>C173+C172+C171+C169+C168+C167</f>
        <v>720</v>
      </c>
      <c r="D174" s="35">
        <f t="shared" ref="D174:G174" si="30">D173+D172+D171+D169+D168+D167</f>
        <v>27.97</v>
      </c>
      <c r="E174" s="35">
        <f t="shared" si="30"/>
        <v>29.589999999999996</v>
      </c>
      <c r="F174" s="35">
        <f t="shared" si="30"/>
        <v>116.53999999999999</v>
      </c>
      <c r="G174" s="36">
        <f t="shared" si="30"/>
        <v>827.01</v>
      </c>
      <c r="H174" s="37"/>
    </row>
    <row r="175" spans="1:8" s="6" customFormat="1" ht="13.8" thickBot="1">
      <c r="A175" s="62" t="s">
        <v>39</v>
      </c>
      <c r="B175" s="63"/>
      <c r="C175" s="38">
        <f>C174+C166</f>
        <v>1270</v>
      </c>
      <c r="D175" s="38">
        <f t="shared" ref="D175:G175" si="31">D174+D166</f>
        <v>50.559999999999995</v>
      </c>
      <c r="E175" s="38">
        <f t="shared" si="31"/>
        <v>51.099999999999994</v>
      </c>
      <c r="F175" s="38">
        <f t="shared" si="31"/>
        <v>201.88</v>
      </c>
      <c r="G175" s="39">
        <f t="shared" si="31"/>
        <v>1443.7</v>
      </c>
      <c r="H175" s="40"/>
    </row>
    <row r="176" spans="1:8" s="6" customFormat="1">
      <c r="A176" s="55" t="s">
        <v>161</v>
      </c>
      <c r="B176" s="56"/>
      <c r="C176" s="56"/>
      <c r="D176" s="56"/>
      <c r="E176" s="56"/>
      <c r="F176" s="56"/>
      <c r="G176" s="56"/>
      <c r="H176" s="64"/>
    </row>
    <row r="177" spans="1:8">
      <c r="A177" s="57" t="s">
        <v>12</v>
      </c>
      <c r="B177" s="33" t="s">
        <v>163</v>
      </c>
      <c r="C177" s="32" t="s">
        <v>202</v>
      </c>
      <c r="D177" s="31">
        <v>6.05</v>
      </c>
      <c r="E177" s="31">
        <v>4.05</v>
      </c>
      <c r="F177" s="31">
        <v>31.62</v>
      </c>
      <c r="G177" s="30">
        <v>196.52</v>
      </c>
      <c r="H177" s="34" t="s">
        <v>162</v>
      </c>
    </row>
    <row r="178" spans="1:8">
      <c r="A178" s="57"/>
      <c r="B178" s="33" t="s">
        <v>60</v>
      </c>
      <c r="C178" s="32" t="s">
        <v>203</v>
      </c>
      <c r="D178" s="31">
        <v>6.82</v>
      </c>
      <c r="E178" s="31">
        <v>13.64</v>
      </c>
      <c r="F178" s="31">
        <v>23.39</v>
      </c>
      <c r="G178" s="30">
        <v>233.53</v>
      </c>
      <c r="H178" s="34" t="s">
        <v>59</v>
      </c>
    </row>
    <row r="179" spans="1:8">
      <c r="A179" s="57"/>
      <c r="B179" s="33" t="s">
        <v>46</v>
      </c>
      <c r="C179" s="32" t="s">
        <v>19</v>
      </c>
      <c r="D179" s="31">
        <v>1.5</v>
      </c>
      <c r="E179" s="31">
        <v>1.6</v>
      </c>
      <c r="F179" s="31">
        <v>10.34</v>
      </c>
      <c r="G179" s="30">
        <v>62</v>
      </c>
      <c r="H179" s="34" t="s">
        <v>45</v>
      </c>
    </row>
    <row r="180" spans="1:8">
      <c r="A180" s="57"/>
      <c r="B180" s="33" t="s">
        <v>21</v>
      </c>
      <c r="C180" s="32" t="s">
        <v>22</v>
      </c>
      <c r="D180" s="31">
        <v>2.04</v>
      </c>
      <c r="E180" s="31">
        <v>0.39</v>
      </c>
      <c r="F180" s="31">
        <v>11.94</v>
      </c>
      <c r="G180" s="30">
        <v>59.4</v>
      </c>
      <c r="H180" s="34" t="s">
        <v>20</v>
      </c>
    </row>
    <row r="181" spans="1:8" s="6" customFormat="1">
      <c r="A181" s="57" t="s">
        <v>23</v>
      </c>
      <c r="B181" s="58"/>
      <c r="C181" s="35">
        <f>C180+C179+C178+C177</f>
        <v>550</v>
      </c>
      <c r="D181" s="35">
        <f t="shared" ref="D181:G181" si="32">D180+D179+D178+D177</f>
        <v>16.41</v>
      </c>
      <c r="E181" s="35">
        <f t="shared" si="32"/>
        <v>19.68</v>
      </c>
      <c r="F181" s="35">
        <f t="shared" si="32"/>
        <v>77.290000000000006</v>
      </c>
      <c r="G181" s="36">
        <f t="shared" si="32"/>
        <v>551.45000000000005</v>
      </c>
      <c r="H181" s="37"/>
    </row>
    <row r="182" spans="1:8">
      <c r="A182" s="57" t="s">
        <v>24</v>
      </c>
      <c r="B182" s="33" t="s">
        <v>165</v>
      </c>
      <c r="C182" s="32" t="s">
        <v>202</v>
      </c>
      <c r="D182" s="31">
        <v>6.4</v>
      </c>
      <c r="E182" s="31">
        <v>8.33</v>
      </c>
      <c r="F182" s="31">
        <v>13.83</v>
      </c>
      <c r="G182" s="30">
        <v>174.52</v>
      </c>
      <c r="H182" s="34" t="s">
        <v>164</v>
      </c>
    </row>
    <row r="183" spans="1:8" ht="26.4">
      <c r="A183" s="57"/>
      <c r="B183" s="33" t="s">
        <v>210</v>
      </c>
      <c r="C183" s="32" t="s">
        <v>86</v>
      </c>
      <c r="D183" s="31">
        <v>9.06</v>
      </c>
      <c r="E183" s="31">
        <v>15.09</v>
      </c>
      <c r="F183" s="31">
        <v>15.59</v>
      </c>
      <c r="G183" s="30">
        <v>199.48</v>
      </c>
      <c r="H183" s="34" t="s">
        <v>166</v>
      </c>
    </row>
    <row r="184" spans="1:8" ht="26.4">
      <c r="A184" s="57"/>
      <c r="B184" s="33" t="s">
        <v>167</v>
      </c>
      <c r="C184" s="32" t="s">
        <v>53</v>
      </c>
      <c r="D184" s="31">
        <v>8.01</v>
      </c>
      <c r="E184" s="31">
        <v>7.47</v>
      </c>
      <c r="F184" s="31">
        <v>44.83</v>
      </c>
      <c r="G184" s="30">
        <v>295.24</v>
      </c>
      <c r="H184" s="34" t="s">
        <v>84</v>
      </c>
    </row>
    <row r="185" spans="1:8">
      <c r="A185" s="57"/>
      <c r="B185" s="33" t="s">
        <v>72</v>
      </c>
      <c r="C185" s="32" t="s">
        <v>19</v>
      </c>
      <c r="D185" s="31">
        <v>0.2</v>
      </c>
      <c r="E185" s="31">
        <v>0.1</v>
      </c>
      <c r="F185" s="31">
        <v>17.3</v>
      </c>
      <c r="G185" s="30">
        <v>65</v>
      </c>
      <c r="H185" s="34" t="s">
        <v>71</v>
      </c>
    </row>
    <row r="186" spans="1:8">
      <c r="A186" s="57"/>
      <c r="B186" s="33" t="s">
        <v>36</v>
      </c>
      <c r="C186" s="32" t="s">
        <v>37</v>
      </c>
      <c r="D186" s="31">
        <v>3.04</v>
      </c>
      <c r="E186" s="31">
        <v>0.32</v>
      </c>
      <c r="F186" s="31">
        <v>19.68</v>
      </c>
      <c r="G186" s="30">
        <v>93.2</v>
      </c>
      <c r="H186" s="34" t="s">
        <v>35</v>
      </c>
    </row>
    <row r="187" spans="1:8">
      <c r="A187" s="57"/>
      <c r="B187" s="33" t="s">
        <v>21</v>
      </c>
      <c r="C187" s="32" t="s">
        <v>22</v>
      </c>
      <c r="D187" s="31">
        <v>2.04</v>
      </c>
      <c r="E187" s="31">
        <v>0.39</v>
      </c>
      <c r="F187" s="31">
        <v>11.94</v>
      </c>
      <c r="G187" s="30">
        <v>59.4</v>
      </c>
      <c r="H187" s="34" t="s">
        <v>20</v>
      </c>
    </row>
    <row r="188" spans="1:8" s="6" customFormat="1">
      <c r="A188" s="57" t="s">
        <v>38</v>
      </c>
      <c r="B188" s="58"/>
      <c r="C188" s="35">
        <f>C187+C186+C185+C184+C183+C182</f>
        <v>800</v>
      </c>
      <c r="D188" s="35">
        <f t="shared" ref="D188:G188" si="33">D187+D186+D185+D184+D183+D182</f>
        <v>28.75</v>
      </c>
      <c r="E188" s="35">
        <f t="shared" si="33"/>
        <v>31.699999999999996</v>
      </c>
      <c r="F188" s="35">
        <f t="shared" si="33"/>
        <v>123.17</v>
      </c>
      <c r="G188" s="36">
        <f t="shared" si="33"/>
        <v>886.84</v>
      </c>
      <c r="H188" s="37"/>
    </row>
    <row r="189" spans="1:8" s="6" customFormat="1" ht="13.8" thickBot="1">
      <c r="A189" s="62" t="s">
        <v>39</v>
      </c>
      <c r="B189" s="63"/>
      <c r="C189" s="38">
        <f>C188+C181</f>
        <v>1350</v>
      </c>
      <c r="D189" s="38">
        <f t="shared" ref="D189:G189" si="34">D188+D181</f>
        <v>45.16</v>
      </c>
      <c r="E189" s="38">
        <f t="shared" si="34"/>
        <v>51.379999999999995</v>
      </c>
      <c r="F189" s="38">
        <f t="shared" si="34"/>
        <v>200.46</v>
      </c>
      <c r="G189" s="39">
        <f t="shared" si="34"/>
        <v>1438.29</v>
      </c>
      <c r="H189" s="40"/>
    </row>
    <row r="190" spans="1:8" s="6" customFormat="1">
      <c r="A190" s="55" t="s">
        <v>168</v>
      </c>
      <c r="B190" s="56"/>
      <c r="C190" s="56"/>
      <c r="D190" s="56"/>
      <c r="E190" s="56"/>
      <c r="F190" s="56"/>
      <c r="G190" s="56"/>
      <c r="H190" s="64"/>
    </row>
    <row r="191" spans="1:8" ht="26.4">
      <c r="A191" s="57" t="s">
        <v>12</v>
      </c>
      <c r="B191" s="33" t="s">
        <v>170</v>
      </c>
      <c r="C191" s="32" t="s">
        <v>202</v>
      </c>
      <c r="D191" s="31">
        <v>14.84</v>
      </c>
      <c r="E191" s="31">
        <v>20.52</v>
      </c>
      <c r="F191" s="31">
        <v>28.9</v>
      </c>
      <c r="G191" s="30">
        <v>263.60000000000002</v>
      </c>
      <c r="H191" s="34" t="s">
        <v>169</v>
      </c>
    </row>
    <row r="192" spans="1:8">
      <c r="A192" s="57"/>
      <c r="B192" s="33" t="s">
        <v>21</v>
      </c>
      <c r="C192" s="32" t="s">
        <v>22</v>
      </c>
      <c r="D192" s="31">
        <v>2.04</v>
      </c>
      <c r="E192" s="31">
        <v>0.39</v>
      </c>
      <c r="F192" s="31">
        <v>11.94</v>
      </c>
      <c r="G192" s="30">
        <v>59.4</v>
      </c>
      <c r="H192" s="34" t="s">
        <v>20</v>
      </c>
    </row>
    <row r="193" spans="1:8">
      <c r="A193" s="57"/>
      <c r="B193" s="33" t="s">
        <v>172</v>
      </c>
      <c r="C193" s="32" t="s">
        <v>19</v>
      </c>
      <c r="D193" s="31">
        <v>0.82</v>
      </c>
      <c r="E193" s="31">
        <v>0.16</v>
      </c>
      <c r="F193" s="31">
        <v>26.2</v>
      </c>
      <c r="G193" s="30">
        <v>110</v>
      </c>
      <c r="H193" s="34" t="s">
        <v>171</v>
      </c>
    </row>
    <row r="194" spans="1:8">
      <c r="A194" s="57"/>
      <c r="B194" s="33" t="s">
        <v>173</v>
      </c>
      <c r="C194" s="32" t="s">
        <v>203</v>
      </c>
      <c r="D194" s="31">
        <v>3.36</v>
      </c>
      <c r="E194" s="31">
        <v>1.96</v>
      </c>
      <c r="F194" s="31">
        <v>25.22</v>
      </c>
      <c r="G194" s="30">
        <v>235.06</v>
      </c>
      <c r="H194" s="34" t="s">
        <v>98</v>
      </c>
    </row>
    <row r="195" spans="1:8" s="6" customFormat="1">
      <c r="A195" s="57" t="s">
        <v>23</v>
      </c>
      <c r="B195" s="58"/>
      <c r="C195" s="35">
        <f>C194+C193+C192+C191</f>
        <v>550</v>
      </c>
      <c r="D195" s="35">
        <f t="shared" ref="D195:G195" si="35">D194+D193+D192+D191</f>
        <v>21.06</v>
      </c>
      <c r="E195" s="35">
        <f t="shared" si="35"/>
        <v>23.03</v>
      </c>
      <c r="F195" s="35">
        <f t="shared" si="35"/>
        <v>92.259999999999991</v>
      </c>
      <c r="G195" s="36">
        <f t="shared" si="35"/>
        <v>668.06</v>
      </c>
      <c r="H195" s="37"/>
    </row>
    <row r="196" spans="1:8" ht="26.4">
      <c r="A196" s="57" t="s">
        <v>24</v>
      </c>
      <c r="B196" s="33" t="s">
        <v>175</v>
      </c>
      <c r="C196" s="32" t="s">
        <v>86</v>
      </c>
      <c r="D196" s="31">
        <v>1.17</v>
      </c>
      <c r="E196" s="31">
        <v>6.67</v>
      </c>
      <c r="F196" s="31">
        <v>8</v>
      </c>
      <c r="G196" s="30">
        <v>106.67</v>
      </c>
      <c r="H196" s="34" t="s">
        <v>174</v>
      </c>
    </row>
    <row r="197" spans="1:8" ht="26.25" customHeight="1">
      <c r="A197" s="57"/>
      <c r="B197" s="33" t="s">
        <v>177</v>
      </c>
      <c r="C197" s="32" t="s">
        <v>202</v>
      </c>
      <c r="D197" s="31">
        <v>9.52</v>
      </c>
      <c r="E197" s="31">
        <v>9.27</v>
      </c>
      <c r="F197" s="31">
        <v>36.32</v>
      </c>
      <c r="G197" s="30">
        <v>208.43</v>
      </c>
      <c r="H197" s="34" t="s">
        <v>176</v>
      </c>
    </row>
    <row r="198" spans="1:8">
      <c r="A198" s="57"/>
      <c r="B198" s="33" t="s">
        <v>160</v>
      </c>
      <c r="C198" s="32" t="s">
        <v>19</v>
      </c>
      <c r="D198" s="31">
        <v>15.51</v>
      </c>
      <c r="E198" s="31">
        <v>15.65</v>
      </c>
      <c r="F198" s="31">
        <v>32.56</v>
      </c>
      <c r="G198" s="30">
        <v>327.88</v>
      </c>
      <c r="H198" s="34" t="s">
        <v>159</v>
      </c>
    </row>
    <row r="199" spans="1:8">
      <c r="A199" s="57"/>
      <c r="B199" s="33" t="s">
        <v>77</v>
      </c>
      <c r="C199" s="32" t="s">
        <v>19</v>
      </c>
      <c r="D199" s="31">
        <v>0.08</v>
      </c>
      <c r="E199" s="31">
        <v>0</v>
      </c>
      <c r="F199" s="31">
        <v>24.24</v>
      </c>
      <c r="G199" s="30">
        <v>99.08</v>
      </c>
      <c r="H199" s="34" t="s">
        <v>76</v>
      </c>
    </row>
    <row r="200" spans="1:8">
      <c r="A200" s="57"/>
      <c r="B200" s="33" t="s">
        <v>36</v>
      </c>
      <c r="C200" s="32" t="s">
        <v>37</v>
      </c>
      <c r="D200" s="31">
        <v>3.04</v>
      </c>
      <c r="E200" s="31">
        <v>0.32</v>
      </c>
      <c r="F200" s="31">
        <v>19.68</v>
      </c>
      <c r="G200" s="30">
        <v>93.2</v>
      </c>
      <c r="H200" s="34" t="s">
        <v>35</v>
      </c>
    </row>
    <row r="201" spans="1:8">
      <c r="A201" s="57"/>
      <c r="B201" s="33" t="s">
        <v>21</v>
      </c>
      <c r="C201" s="32" t="s">
        <v>22</v>
      </c>
      <c r="D201" s="31">
        <v>2.04</v>
      </c>
      <c r="E201" s="31">
        <v>0.39</v>
      </c>
      <c r="F201" s="31">
        <v>11.94</v>
      </c>
      <c r="G201" s="30">
        <v>59.4</v>
      </c>
      <c r="H201" s="34" t="s">
        <v>20</v>
      </c>
    </row>
    <row r="202" spans="1:8" s="6" customFormat="1">
      <c r="A202" s="57" t="s">
        <v>38</v>
      </c>
      <c r="B202" s="58"/>
      <c r="C202" s="35">
        <f>C201+C200+C199+C198+C197+C196</f>
        <v>820</v>
      </c>
      <c r="D202" s="35">
        <f t="shared" ref="D202:G202" si="36">D201+D200+D199+D198+D197+D196</f>
        <v>31.36</v>
      </c>
      <c r="E202" s="35">
        <f t="shared" si="36"/>
        <v>32.299999999999997</v>
      </c>
      <c r="F202" s="35">
        <f t="shared" si="36"/>
        <v>132.74</v>
      </c>
      <c r="G202" s="36">
        <f t="shared" si="36"/>
        <v>894.66</v>
      </c>
      <c r="H202" s="37"/>
    </row>
    <row r="203" spans="1:8" s="6" customFormat="1" ht="13.8" thickBot="1">
      <c r="A203" s="62" t="s">
        <v>39</v>
      </c>
      <c r="B203" s="63"/>
      <c r="C203" s="38">
        <f>C202+C195</f>
        <v>1370</v>
      </c>
      <c r="D203" s="38">
        <f>D202+D195</f>
        <v>52.42</v>
      </c>
      <c r="E203" s="38">
        <f>E202+E195</f>
        <v>55.33</v>
      </c>
      <c r="F203" s="38">
        <f>F202+F195</f>
        <v>225</v>
      </c>
      <c r="G203" s="39">
        <f>G202+G195</f>
        <v>1562.7199999999998</v>
      </c>
      <c r="H203" s="40"/>
    </row>
    <row r="204" spans="1:8" s="6" customFormat="1">
      <c r="A204" s="55" t="s">
        <v>179</v>
      </c>
      <c r="B204" s="56"/>
      <c r="C204" s="56"/>
      <c r="D204" s="56"/>
      <c r="E204" s="56"/>
      <c r="F204" s="56"/>
      <c r="G204" s="56"/>
      <c r="H204" s="64"/>
    </row>
    <row r="205" spans="1:8">
      <c r="A205" s="57" t="s">
        <v>12</v>
      </c>
      <c r="B205" s="33" t="s">
        <v>181</v>
      </c>
      <c r="C205" s="32" t="s">
        <v>202</v>
      </c>
      <c r="D205" s="31">
        <v>14.57</v>
      </c>
      <c r="E205" s="31">
        <v>11.1</v>
      </c>
      <c r="F205" s="31">
        <v>29.39</v>
      </c>
      <c r="G205" s="30">
        <v>244.76</v>
      </c>
      <c r="H205" s="34" t="s">
        <v>180</v>
      </c>
    </row>
    <row r="206" spans="1:8">
      <c r="A206" s="57"/>
      <c r="B206" s="33" t="s">
        <v>44</v>
      </c>
      <c r="C206" s="32" t="s">
        <v>203</v>
      </c>
      <c r="D206" s="31">
        <v>4.53</v>
      </c>
      <c r="E206" s="31">
        <v>8.93</v>
      </c>
      <c r="F206" s="31">
        <v>28.85</v>
      </c>
      <c r="G206" s="30">
        <v>201.96</v>
      </c>
      <c r="H206" s="34" t="s">
        <v>43</v>
      </c>
    </row>
    <row r="207" spans="1:8">
      <c r="A207" s="57"/>
      <c r="B207" s="33" t="s">
        <v>118</v>
      </c>
      <c r="C207" s="32" t="s">
        <v>19</v>
      </c>
      <c r="D207" s="31">
        <v>3.9</v>
      </c>
      <c r="E207" s="31">
        <v>3.5</v>
      </c>
      <c r="F207" s="31">
        <v>22.9</v>
      </c>
      <c r="G207" s="30">
        <v>135</v>
      </c>
      <c r="H207" s="34" t="s">
        <v>117</v>
      </c>
    </row>
    <row r="208" spans="1:8">
      <c r="A208" s="57"/>
      <c r="B208" s="33" t="s">
        <v>21</v>
      </c>
      <c r="C208" s="32" t="s">
        <v>22</v>
      </c>
      <c r="D208" s="31">
        <v>2.04</v>
      </c>
      <c r="E208" s="31">
        <v>0.39</v>
      </c>
      <c r="F208" s="31">
        <v>11.94</v>
      </c>
      <c r="G208" s="30">
        <v>59.4</v>
      </c>
      <c r="H208" s="34" t="s">
        <v>20</v>
      </c>
    </row>
    <row r="209" spans="1:8" s="6" customFormat="1">
      <c r="A209" s="57" t="s">
        <v>23</v>
      </c>
      <c r="B209" s="58"/>
      <c r="C209" s="35">
        <f>C208+C207+C206+C205</f>
        <v>550</v>
      </c>
      <c r="D209" s="35">
        <f t="shared" ref="D209:G209" si="37">D208+D207+D206+D205</f>
        <v>25.04</v>
      </c>
      <c r="E209" s="35">
        <f t="shared" si="37"/>
        <v>23.92</v>
      </c>
      <c r="F209" s="35">
        <f t="shared" si="37"/>
        <v>93.08</v>
      </c>
      <c r="G209" s="36">
        <f t="shared" si="37"/>
        <v>641.12</v>
      </c>
      <c r="H209" s="37"/>
    </row>
    <row r="210" spans="1:8" ht="39.75" customHeight="1">
      <c r="A210" s="57" t="s">
        <v>24</v>
      </c>
      <c r="B210" s="33" t="s">
        <v>183</v>
      </c>
      <c r="C210" s="32" t="s">
        <v>86</v>
      </c>
      <c r="D210" s="31">
        <v>1.67</v>
      </c>
      <c r="E210" s="31">
        <v>6.67</v>
      </c>
      <c r="F210" s="31">
        <v>9.83</v>
      </c>
      <c r="G210" s="30">
        <v>105</v>
      </c>
      <c r="H210" s="34" t="s">
        <v>182</v>
      </c>
    </row>
    <row r="211" spans="1:8">
      <c r="A211" s="57"/>
      <c r="B211" s="33" t="s">
        <v>185</v>
      </c>
      <c r="C211" s="32" t="s">
        <v>202</v>
      </c>
      <c r="D211" s="31">
        <v>6.95</v>
      </c>
      <c r="E211" s="31">
        <v>6.48</v>
      </c>
      <c r="F211" s="31">
        <v>13.42</v>
      </c>
      <c r="G211" s="30">
        <v>155.94999999999999</v>
      </c>
      <c r="H211" s="34" t="s">
        <v>184</v>
      </c>
    </row>
    <row r="212" spans="1:8" ht="26.4">
      <c r="A212" s="57"/>
      <c r="B212" s="33" t="s">
        <v>187</v>
      </c>
      <c r="C212" s="32" t="s">
        <v>206</v>
      </c>
      <c r="D212" s="31">
        <v>19.190000000000001</v>
      </c>
      <c r="E212" s="31">
        <v>16.98</v>
      </c>
      <c r="F212" s="31">
        <v>45.39</v>
      </c>
      <c r="G212" s="30">
        <v>357.12</v>
      </c>
      <c r="H212" s="34" t="s">
        <v>186</v>
      </c>
    </row>
    <row r="213" spans="1:8">
      <c r="A213" s="57"/>
      <c r="B213" s="33" t="s">
        <v>34</v>
      </c>
      <c r="C213" s="32" t="s">
        <v>19</v>
      </c>
      <c r="D213" s="31">
        <v>0.3</v>
      </c>
      <c r="E213" s="31">
        <v>0</v>
      </c>
      <c r="F213" s="31">
        <v>18.5</v>
      </c>
      <c r="G213" s="30">
        <v>71</v>
      </c>
      <c r="H213" s="34" t="s">
        <v>33</v>
      </c>
    </row>
    <row r="214" spans="1:8">
      <c r="A214" s="57"/>
      <c r="B214" s="33" t="s">
        <v>36</v>
      </c>
      <c r="C214" s="32" t="s">
        <v>37</v>
      </c>
      <c r="D214" s="31">
        <v>3.04</v>
      </c>
      <c r="E214" s="31">
        <v>0.32</v>
      </c>
      <c r="F214" s="31">
        <v>19.68</v>
      </c>
      <c r="G214" s="30">
        <v>93.2</v>
      </c>
      <c r="H214" s="34" t="s">
        <v>35</v>
      </c>
    </row>
    <row r="215" spans="1:8">
      <c r="A215" s="57"/>
      <c r="B215" s="33" t="s">
        <v>21</v>
      </c>
      <c r="C215" s="32" t="s">
        <v>22</v>
      </c>
      <c r="D215" s="31">
        <v>2.04</v>
      </c>
      <c r="E215" s="31">
        <v>0.39</v>
      </c>
      <c r="F215" s="31">
        <v>11.94</v>
      </c>
      <c r="G215" s="30">
        <v>59.4</v>
      </c>
      <c r="H215" s="34" t="s">
        <v>20</v>
      </c>
    </row>
    <row r="216" spans="1:8" s="6" customFormat="1">
      <c r="A216" s="57" t="s">
        <v>38</v>
      </c>
      <c r="B216" s="58"/>
      <c r="C216" s="35">
        <f>C215+C214+C213+C212+C211+C210</f>
        <v>850</v>
      </c>
      <c r="D216" s="35">
        <f t="shared" ref="D216:G216" si="38">D215+D214+D213+D212+D211+D210</f>
        <v>33.19</v>
      </c>
      <c r="E216" s="35">
        <f t="shared" si="38"/>
        <v>30.840000000000003</v>
      </c>
      <c r="F216" s="35">
        <f t="shared" si="38"/>
        <v>118.75999999999999</v>
      </c>
      <c r="G216" s="36">
        <f t="shared" si="38"/>
        <v>841.67000000000007</v>
      </c>
      <c r="H216" s="37"/>
    </row>
    <row r="217" spans="1:8" s="6" customFormat="1" ht="13.8" thickBot="1">
      <c r="A217" s="62" t="s">
        <v>39</v>
      </c>
      <c r="B217" s="63"/>
      <c r="C217" s="38">
        <f>C216+C209</f>
        <v>1400</v>
      </c>
      <c r="D217" s="38">
        <f t="shared" ref="D217:G217" si="39">D216+D209</f>
        <v>58.23</v>
      </c>
      <c r="E217" s="38">
        <f t="shared" si="39"/>
        <v>54.760000000000005</v>
      </c>
      <c r="F217" s="38">
        <f t="shared" si="39"/>
        <v>211.83999999999997</v>
      </c>
      <c r="G217" s="39">
        <f t="shared" si="39"/>
        <v>1482.79</v>
      </c>
      <c r="H217" s="40"/>
    </row>
    <row r="218" spans="1:8" s="6" customFormat="1">
      <c r="A218" s="55" t="s">
        <v>188</v>
      </c>
      <c r="B218" s="56"/>
      <c r="C218" s="56"/>
      <c r="D218" s="56"/>
      <c r="E218" s="56"/>
      <c r="F218" s="56"/>
      <c r="G218" s="56"/>
      <c r="H218" s="64"/>
    </row>
    <row r="219" spans="1:8" ht="26.4">
      <c r="A219" s="57" t="s">
        <v>12</v>
      </c>
      <c r="B219" s="33" t="s">
        <v>136</v>
      </c>
      <c r="C219" s="32" t="s">
        <v>202</v>
      </c>
      <c r="D219" s="31">
        <v>9.91</v>
      </c>
      <c r="E219" s="31">
        <v>11.53</v>
      </c>
      <c r="F219" s="31">
        <v>32.82</v>
      </c>
      <c r="G219" s="30">
        <v>267.64999999999998</v>
      </c>
      <c r="H219" s="34" t="s">
        <v>135</v>
      </c>
    </row>
    <row r="220" spans="1:8">
      <c r="A220" s="57"/>
      <c r="B220" s="33" t="s">
        <v>16</v>
      </c>
      <c r="C220" s="32" t="s">
        <v>203</v>
      </c>
      <c r="D220" s="31">
        <v>8.5399999999999991</v>
      </c>
      <c r="E220" s="31">
        <v>5.0599999999999996</v>
      </c>
      <c r="F220" s="31">
        <v>26.45</v>
      </c>
      <c r="G220" s="30">
        <v>184.55</v>
      </c>
      <c r="H220" s="34" t="s">
        <v>15</v>
      </c>
    </row>
    <row r="221" spans="1:8">
      <c r="A221" s="57"/>
      <c r="B221" s="33" t="s">
        <v>62</v>
      </c>
      <c r="C221" s="32" t="s">
        <v>19</v>
      </c>
      <c r="D221" s="31">
        <v>3</v>
      </c>
      <c r="E221" s="31">
        <v>2.9</v>
      </c>
      <c r="F221" s="31">
        <v>13.4</v>
      </c>
      <c r="G221" s="30">
        <v>89</v>
      </c>
      <c r="H221" s="34" t="s">
        <v>61</v>
      </c>
    </row>
    <row r="222" spans="1:8">
      <c r="A222" s="57"/>
      <c r="B222" s="33" t="s">
        <v>21</v>
      </c>
      <c r="C222" s="32" t="s">
        <v>22</v>
      </c>
      <c r="D222" s="31">
        <v>2.04</v>
      </c>
      <c r="E222" s="31">
        <v>0.39</v>
      </c>
      <c r="F222" s="31">
        <v>11.94</v>
      </c>
      <c r="G222" s="30">
        <v>59.4</v>
      </c>
      <c r="H222" s="34" t="s">
        <v>20</v>
      </c>
    </row>
    <row r="223" spans="1:8" s="6" customFormat="1">
      <c r="A223" s="57" t="s">
        <v>23</v>
      </c>
      <c r="B223" s="58"/>
      <c r="C223" s="35">
        <f>C222+C221+C220+C219</f>
        <v>550</v>
      </c>
      <c r="D223" s="35">
        <f t="shared" ref="D223:G223" si="40">D222+D221+D220+D219</f>
        <v>23.49</v>
      </c>
      <c r="E223" s="35">
        <f t="shared" si="40"/>
        <v>19.88</v>
      </c>
      <c r="F223" s="35">
        <f t="shared" si="40"/>
        <v>84.61</v>
      </c>
      <c r="G223" s="36">
        <f t="shared" si="40"/>
        <v>600.6</v>
      </c>
      <c r="H223" s="37"/>
    </row>
    <row r="224" spans="1:8">
      <c r="A224" s="57" t="s">
        <v>24</v>
      </c>
      <c r="B224" s="33" t="s">
        <v>190</v>
      </c>
      <c r="C224" s="32" t="s">
        <v>202</v>
      </c>
      <c r="D224" s="31">
        <v>9.9</v>
      </c>
      <c r="E224" s="31">
        <v>8.9700000000000006</v>
      </c>
      <c r="F224" s="31">
        <v>18.73</v>
      </c>
      <c r="G224" s="30">
        <v>190.8</v>
      </c>
      <c r="H224" s="34" t="s">
        <v>189</v>
      </c>
    </row>
    <row r="225" spans="1:8">
      <c r="A225" s="57"/>
      <c r="B225" s="33" t="s">
        <v>211</v>
      </c>
      <c r="C225" s="32" t="s">
        <v>86</v>
      </c>
      <c r="D225" s="31">
        <v>11.71</v>
      </c>
      <c r="E225" s="31">
        <v>13.14</v>
      </c>
      <c r="F225" s="31">
        <v>4.54</v>
      </c>
      <c r="G225" s="30">
        <v>198.52</v>
      </c>
      <c r="H225" s="34" t="s">
        <v>191</v>
      </c>
    </row>
    <row r="226" spans="1:8" ht="27" customHeight="1">
      <c r="A226" s="57"/>
      <c r="B226" s="33" t="s">
        <v>193</v>
      </c>
      <c r="C226" s="32" t="s">
        <v>53</v>
      </c>
      <c r="D226" s="31">
        <v>3.76</v>
      </c>
      <c r="E226" s="31">
        <v>6.06</v>
      </c>
      <c r="F226" s="31">
        <v>42.96</v>
      </c>
      <c r="G226" s="30">
        <v>187.62</v>
      </c>
      <c r="H226" s="34" t="s">
        <v>192</v>
      </c>
    </row>
    <row r="227" spans="1:8">
      <c r="A227" s="57"/>
      <c r="B227" s="33" t="s">
        <v>18</v>
      </c>
      <c r="C227" s="32" t="s">
        <v>19</v>
      </c>
      <c r="D227" s="31">
        <v>0.1</v>
      </c>
      <c r="E227" s="31">
        <v>0</v>
      </c>
      <c r="F227" s="31">
        <v>9.1999999999999993</v>
      </c>
      <c r="G227" s="30">
        <v>36</v>
      </c>
      <c r="H227" s="34" t="s">
        <v>17</v>
      </c>
    </row>
    <row r="228" spans="1:8">
      <c r="A228" s="57"/>
      <c r="B228" s="33" t="s">
        <v>36</v>
      </c>
      <c r="C228" s="32" t="s">
        <v>37</v>
      </c>
      <c r="D228" s="31">
        <v>3.04</v>
      </c>
      <c r="E228" s="31">
        <v>0.32</v>
      </c>
      <c r="F228" s="31">
        <v>19.68</v>
      </c>
      <c r="G228" s="30">
        <v>93.2</v>
      </c>
      <c r="H228" s="34" t="s">
        <v>35</v>
      </c>
    </row>
    <row r="229" spans="1:8">
      <c r="A229" s="57"/>
      <c r="B229" s="33" t="s">
        <v>21</v>
      </c>
      <c r="C229" s="32" t="s">
        <v>22</v>
      </c>
      <c r="D229" s="31">
        <v>2.04</v>
      </c>
      <c r="E229" s="31">
        <v>0.39</v>
      </c>
      <c r="F229" s="31">
        <v>11.94</v>
      </c>
      <c r="G229" s="30">
        <v>59.4</v>
      </c>
      <c r="H229" s="34" t="s">
        <v>20</v>
      </c>
    </row>
    <row r="230" spans="1:8">
      <c r="A230" s="57"/>
      <c r="B230" s="33" t="s">
        <v>85</v>
      </c>
      <c r="C230" s="32" t="s">
        <v>86</v>
      </c>
      <c r="D230" s="31">
        <v>0.27</v>
      </c>
      <c r="E230" s="31">
        <v>0.27</v>
      </c>
      <c r="F230" s="31">
        <v>6.52</v>
      </c>
      <c r="G230" s="30">
        <v>51.23</v>
      </c>
      <c r="H230" s="34" t="s">
        <v>84</v>
      </c>
    </row>
    <row r="231" spans="1:8" s="6" customFormat="1" ht="13.8" thickBot="1">
      <c r="A231" s="62" t="s">
        <v>38</v>
      </c>
      <c r="B231" s="63"/>
      <c r="C231" s="38">
        <f>C230+C229+C228+C227+C226+C225+C224</f>
        <v>900</v>
      </c>
      <c r="D231" s="38">
        <f t="shared" ref="D231:G231" si="41">D230+D229+D228+D227+D226+D225+D224</f>
        <v>30.82</v>
      </c>
      <c r="E231" s="38">
        <f t="shared" si="41"/>
        <v>29.15</v>
      </c>
      <c r="F231" s="38">
        <f t="shared" si="41"/>
        <v>113.57000000000002</v>
      </c>
      <c r="G231" s="39">
        <f t="shared" si="41"/>
        <v>816.77</v>
      </c>
      <c r="H231" s="40"/>
    </row>
    <row r="232" spans="1:8" s="6" customFormat="1">
      <c r="A232" s="55" t="s">
        <v>39</v>
      </c>
      <c r="B232" s="56"/>
      <c r="C232" s="42">
        <f>C231+C223</f>
        <v>1450</v>
      </c>
      <c r="D232" s="42">
        <f t="shared" ref="D232:G232" si="42">D231+D223</f>
        <v>54.31</v>
      </c>
      <c r="E232" s="42">
        <f t="shared" si="42"/>
        <v>49.03</v>
      </c>
      <c r="F232" s="42">
        <f t="shared" si="42"/>
        <v>198.18</v>
      </c>
      <c r="G232" s="43">
        <f t="shared" si="42"/>
        <v>1417.37</v>
      </c>
      <c r="H232" s="44"/>
    </row>
    <row r="233" spans="1:8" s="6" customFormat="1">
      <c r="A233" s="57" t="s">
        <v>194</v>
      </c>
      <c r="B233" s="58"/>
      <c r="C233" s="35">
        <f>C232+C217+C203+C189+C175+C160+C146+C131+C116+C102+C88+C73+C58+C43+C29</f>
        <v>21185</v>
      </c>
      <c r="D233" s="35">
        <f>D232+D217+D203+D189+D175+D160+D146+D131+D116+D102+D88+D73+D58+D43+D29</f>
        <v>778.21999999999991</v>
      </c>
      <c r="E233" s="35">
        <f>E232+E217+E203+E189+E175+E160+E146+E131+E116+E102+E88+E73+E58+E43+E29</f>
        <v>789.2</v>
      </c>
      <c r="F233" s="35">
        <f>F232+F217+F203+F189+F175+F160+F146+F131+F116+F102+F88+F73+F58+F43+F29</f>
        <v>3144.41</v>
      </c>
      <c r="G233" s="36">
        <f>G232+G217+G203+G189+G175+G160+G146+G131+G116+G102+G88+G73+G58+G43+G29</f>
        <v>22148.45</v>
      </c>
      <c r="H233" s="37"/>
    </row>
    <row r="234" spans="1:8" s="6" customFormat="1" ht="13.8" thickBot="1">
      <c r="A234" s="59" t="s">
        <v>195</v>
      </c>
      <c r="B234" s="60"/>
      <c r="C234" s="45">
        <f>C233/15</f>
        <v>1412.3333333333333</v>
      </c>
      <c r="D234" s="45">
        <f t="shared" ref="D234:G234" si="43">D233/15</f>
        <v>51.88133333333333</v>
      </c>
      <c r="E234" s="45">
        <f t="shared" si="43"/>
        <v>52.613333333333337</v>
      </c>
      <c r="F234" s="45">
        <f t="shared" si="43"/>
        <v>209.62733333333333</v>
      </c>
      <c r="G234" s="46">
        <f t="shared" si="43"/>
        <v>1476.5633333333333</v>
      </c>
      <c r="H234" s="47"/>
    </row>
    <row r="235" spans="1:8" s="17" customFormat="1" ht="30" customHeight="1">
      <c r="A235" s="61"/>
      <c r="B235" s="61"/>
      <c r="C235" s="48"/>
      <c r="D235" s="49">
        <v>13.91</v>
      </c>
      <c r="E235" s="49">
        <v>32.409999999999997</v>
      </c>
      <c r="F235" s="49">
        <v>56.44</v>
      </c>
      <c r="G235" s="50"/>
      <c r="H235" s="50"/>
    </row>
    <row r="238" spans="1:8" ht="26.4">
      <c r="A238" s="8" t="s">
        <v>4</v>
      </c>
      <c r="B238" s="1" t="s">
        <v>212</v>
      </c>
      <c r="C238" s="54"/>
      <c r="D238" s="14"/>
      <c r="E238" s="14"/>
      <c r="F238" s="14"/>
      <c r="G238" s="3"/>
      <c r="H238" s="3"/>
    </row>
    <row r="239" spans="1:8" ht="13.8" thickBot="1">
      <c r="A239" s="9"/>
      <c r="B239" s="1"/>
      <c r="C239" s="54"/>
      <c r="D239" s="14"/>
      <c r="E239" s="14"/>
      <c r="F239" s="14"/>
      <c r="G239" s="3"/>
      <c r="H239" s="3"/>
    </row>
    <row r="240" spans="1:8">
      <c r="A240" s="75" t="s">
        <v>0</v>
      </c>
      <c r="B240" s="77" t="s">
        <v>1</v>
      </c>
      <c r="C240" s="79" t="s">
        <v>3</v>
      </c>
      <c r="D240" s="72" t="s">
        <v>5</v>
      </c>
      <c r="E240" s="72"/>
      <c r="F240" s="72"/>
      <c r="G240" s="81" t="s">
        <v>6</v>
      </c>
      <c r="H240" s="65" t="s">
        <v>2</v>
      </c>
    </row>
    <row r="241" spans="1:8" ht="13.8" thickBot="1">
      <c r="A241" s="76"/>
      <c r="B241" s="78"/>
      <c r="C241" s="80"/>
      <c r="D241" s="51" t="s">
        <v>7</v>
      </c>
      <c r="E241" s="51" t="s">
        <v>8</v>
      </c>
      <c r="F241" s="51" t="s">
        <v>9</v>
      </c>
      <c r="G241" s="82"/>
      <c r="H241" s="83"/>
    </row>
    <row r="242" spans="1:8">
      <c r="A242" s="69" t="s">
        <v>11</v>
      </c>
      <c r="B242" s="70"/>
      <c r="C242" s="70"/>
      <c r="D242" s="70"/>
      <c r="E242" s="70"/>
      <c r="F242" s="70"/>
      <c r="G242" s="70"/>
      <c r="H242" s="71"/>
    </row>
    <row r="243" spans="1:8" ht="26.4">
      <c r="A243" s="57" t="s">
        <v>12</v>
      </c>
      <c r="B243" s="33" t="s">
        <v>14</v>
      </c>
      <c r="C243" s="32" t="s">
        <v>202</v>
      </c>
      <c r="D243" s="31">
        <v>6.25</v>
      </c>
      <c r="E243" s="31">
        <v>14.52</v>
      </c>
      <c r="F243" s="31">
        <v>32</v>
      </c>
      <c r="G243" s="30">
        <v>278.27</v>
      </c>
      <c r="H243" s="34" t="s">
        <v>13</v>
      </c>
    </row>
    <row r="244" spans="1:8">
      <c r="A244" s="57"/>
      <c r="B244" s="33" t="s">
        <v>16</v>
      </c>
      <c r="C244" s="32" t="s">
        <v>203</v>
      </c>
      <c r="D244" s="31">
        <v>8.5399999999999991</v>
      </c>
      <c r="E244" s="31">
        <v>5.0599999999999996</v>
      </c>
      <c r="F244" s="31">
        <v>26.45</v>
      </c>
      <c r="G244" s="30">
        <v>184.55</v>
      </c>
      <c r="H244" s="34" t="s">
        <v>15</v>
      </c>
    </row>
    <row r="245" spans="1:8">
      <c r="A245" s="57"/>
      <c r="B245" s="33" t="s">
        <v>18</v>
      </c>
      <c r="C245" s="32" t="s">
        <v>19</v>
      </c>
      <c r="D245" s="31">
        <v>0.1</v>
      </c>
      <c r="E245" s="31">
        <v>0</v>
      </c>
      <c r="F245" s="31">
        <v>9.1999999999999993</v>
      </c>
      <c r="G245" s="30">
        <v>36</v>
      </c>
      <c r="H245" s="34" t="s">
        <v>17</v>
      </c>
    </row>
    <row r="246" spans="1:8">
      <c r="A246" s="57"/>
      <c r="B246" s="33" t="s">
        <v>21</v>
      </c>
      <c r="C246" s="32" t="s">
        <v>22</v>
      </c>
      <c r="D246" s="31">
        <v>2.04</v>
      </c>
      <c r="E246" s="31">
        <v>0.39</v>
      </c>
      <c r="F246" s="31">
        <v>11.94</v>
      </c>
      <c r="G246" s="30">
        <v>59.4</v>
      </c>
      <c r="H246" s="34" t="s">
        <v>20</v>
      </c>
    </row>
    <row r="247" spans="1:8" ht="13.8" thickBot="1">
      <c r="A247" s="84" t="s">
        <v>23</v>
      </c>
      <c r="B247" s="85"/>
      <c r="C247" s="35">
        <f>C246+C245+C244+C243</f>
        <v>550</v>
      </c>
      <c r="D247" s="35">
        <f t="shared" ref="D247:G247" si="44">D246+D245+D244+D243</f>
        <v>16.93</v>
      </c>
      <c r="E247" s="35">
        <f t="shared" si="44"/>
        <v>19.97</v>
      </c>
      <c r="F247" s="35">
        <f t="shared" si="44"/>
        <v>79.59</v>
      </c>
      <c r="G247" s="36">
        <f t="shared" si="44"/>
        <v>558.22</v>
      </c>
      <c r="H247" s="37"/>
    </row>
    <row r="248" spans="1:8">
      <c r="A248" s="69" t="s">
        <v>40</v>
      </c>
      <c r="B248" s="70"/>
      <c r="C248" s="70"/>
      <c r="D248" s="70"/>
      <c r="E248" s="70"/>
      <c r="F248" s="70"/>
      <c r="G248" s="70"/>
      <c r="H248" s="71"/>
    </row>
    <row r="249" spans="1:8" ht="39.6">
      <c r="A249" s="57" t="s">
        <v>12</v>
      </c>
      <c r="B249" s="33" t="s">
        <v>48</v>
      </c>
      <c r="C249" s="32" t="s">
        <v>86</v>
      </c>
      <c r="D249" s="31">
        <v>1.66</v>
      </c>
      <c r="E249" s="31">
        <v>7.09</v>
      </c>
      <c r="F249" s="31">
        <v>13.47</v>
      </c>
      <c r="G249" s="30">
        <v>103.53</v>
      </c>
      <c r="H249" s="34" t="s">
        <v>47</v>
      </c>
    </row>
    <row r="250" spans="1:8">
      <c r="A250" s="57"/>
      <c r="B250" s="33" t="s">
        <v>52</v>
      </c>
      <c r="C250" s="32" t="s">
        <v>19</v>
      </c>
      <c r="D250" s="31">
        <v>19.12</v>
      </c>
      <c r="E250" s="31">
        <v>16.739999999999998</v>
      </c>
      <c r="F250" s="31">
        <v>32.96</v>
      </c>
      <c r="G250" s="30">
        <v>318</v>
      </c>
      <c r="H250" s="34" t="s">
        <v>51</v>
      </c>
    </row>
    <row r="251" spans="1:8" ht="26.4">
      <c r="A251" s="57"/>
      <c r="B251" s="33" t="s">
        <v>55</v>
      </c>
      <c r="C251" s="32" t="s">
        <v>19</v>
      </c>
      <c r="D251" s="31">
        <v>1.4</v>
      </c>
      <c r="E251" s="31">
        <v>0</v>
      </c>
      <c r="F251" s="31">
        <v>29</v>
      </c>
      <c r="G251" s="30">
        <v>122</v>
      </c>
      <c r="H251" s="34" t="s">
        <v>54</v>
      </c>
    </row>
    <row r="252" spans="1:8">
      <c r="A252" s="57"/>
      <c r="B252" s="33" t="s">
        <v>36</v>
      </c>
      <c r="C252" s="32" t="s">
        <v>22</v>
      </c>
      <c r="D252" s="31">
        <v>2.2799999999999998</v>
      </c>
      <c r="E252" s="31">
        <v>0.24</v>
      </c>
      <c r="F252" s="31">
        <v>14.76</v>
      </c>
      <c r="G252" s="30">
        <v>69.900000000000006</v>
      </c>
      <c r="H252" s="34" t="s">
        <v>35</v>
      </c>
    </row>
    <row r="253" spans="1:8">
      <c r="A253" s="57"/>
      <c r="B253" s="33" t="s">
        <v>21</v>
      </c>
      <c r="C253" s="32" t="s">
        <v>22</v>
      </c>
      <c r="D253" s="31">
        <v>2.04</v>
      </c>
      <c r="E253" s="31">
        <v>0.39</v>
      </c>
      <c r="F253" s="31">
        <v>11.94</v>
      </c>
      <c r="G253" s="30">
        <v>59.4</v>
      </c>
      <c r="H253" s="34" t="s">
        <v>20</v>
      </c>
    </row>
    <row r="254" spans="1:8" ht="13.8" thickBot="1">
      <c r="A254" s="84" t="s">
        <v>23</v>
      </c>
      <c r="B254" s="85"/>
      <c r="C254" s="35">
        <f>C253+C252+C251+C250+C249</f>
        <v>560</v>
      </c>
      <c r="D254" s="35">
        <f t="shared" ref="D254:G254" si="45">D253+D252+D251+D250+D249</f>
        <v>26.500000000000004</v>
      </c>
      <c r="E254" s="35">
        <f t="shared" si="45"/>
        <v>24.459999999999997</v>
      </c>
      <c r="F254" s="35">
        <f t="shared" si="45"/>
        <v>102.13</v>
      </c>
      <c r="G254" s="36">
        <f t="shared" si="45"/>
        <v>672.82999999999993</v>
      </c>
      <c r="H254" s="37"/>
    </row>
    <row r="255" spans="1:8">
      <c r="A255" s="69" t="s">
        <v>56</v>
      </c>
      <c r="B255" s="70"/>
      <c r="C255" s="70"/>
      <c r="D255" s="70"/>
      <c r="E255" s="70"/>
      <c r="F255" s="70"/>
      <c r="G255" s="70"/>
      <c r="H255" s="71"/>
    </row>
    <row r="256" spans="1:8" ht="26.4">
      <c r="A256" s="57" t="s">
        <v>12</v>
      </c>
      <c r="B256" s="33" t="s">
        <v>64</v>
      </c>
      <c r="C256" s="32" t="s">
        <v>86</v>
      </c>
      <c r="D256" s="31">
        <v>1.6</v>
      </c>
      <c r="E256" s="31">
        <v>10.1</v>
      </c>
      <c r="F256" s="31">
        <v>5.5</v>
      </c>
      <c r="G256" s="30">
        <v>109</v>
      </c>
      <c r="H256" s="34" t="s">
        <v>63</v>
      </c>
    </row>
    <row r="257" spans="1:8" ht="26.4">
      <c r="A257" s="57"/>
      <c r="B257" s="33" t="s">
        <v>68</v>
      </c>
      <c r="C257" s="32" t="s">
        <v>86</v>
      </c>
      <c r="D257" s="31">
        <v>13.95</v>
      </c>
      <c r="E257" s="31">
        <v>4.2</v>
      </c>
      <c r="F257" s="31">
        <v>4</v>
      </c>
      <c r="G257" s="30">
        <v>134</v>
      </c>
      <c r="H257" s="34" t="s">
        <v>67</v>
      </c>
    </row>
    <row r="258" spans="1:8">
      <c r="A258" s="57"/>
      <c r="B258" s="33" t="s">
        <v>70</v>
      </c>
      <c r="C258" s="32" t="s">
        <v>53</v>
      </c>
      <c r="D258" s="31">
        <v>3.73</v>
      </c>
      <c r="E258" s="31">
        <v>5.04</v>
      </c>
      <c r="F258" s="31">
        <v>31.26</v>
      </c>
      <c r="G258" s="30">
        <v>162</v>
      </c>
      <c r="H258" s="34" t="s">
        <v>69</v>
      </c>
    </row>
    <row r="259" spans="1:8">
      <c r="A259" s="57"/>
      <c r="B259" s="33" t="s">
        <v>72</v>
      </c>
      <c r="C259" s="32" t="s">
        <v>19</v>
      </c>
      <c r="D259" s="31">
        <v>0.2</v>
      </c>
      <c r="E259" s="31">
        <v>0.1</v>
      </c>
      <c r="F259" s="31">
        <v>19.3</v>
      </c>
      <c r="G259" s="30">
        <v>65</v>
      </c>
      <c r="H259" s="34" t="s">
        <v>71</v>
      </c>
    </row>
    <row r="260" spans="1:8">
      <c r="A260" s="57"/>
      <c r="B260" s="33" t="s">
        <v>36</v>
      </c>
      <c r="C260" s="32" t="s">
        <v>22</v>
      </c>
      <c r="D260" s="31">
        <v>2.2799999999999998</v>
      </c>
      <c r="E260" s="31">
        <v>0.24</v>
      </c>
      <c r="F260" s="31">
        <v>14.76</v>
      </c>
      <c r="G260" s="30">
        <v>69.900000000000006</v>
      </c>
      <c r="H260" s="34" t="s">
        <v>35</v>
      </c>
    </row>
    <row r="261" spans="1:8">
      <c r="A261" s="57"/>
      <c r="B261" s="33" t="s">
        <v>21</v>
      </c>
      <c r="C261" s="32" t="s">
        <v>22</v>
      </c>
      <c r="D261" s="31">
        <v>2.04</v>
      </c>
      <c r="E261" s="31">
        <v>0.39</v>
      </c>
      <c r="F261" s="31">
        <v>11.94</v>
      </c>
      <c r="G261" s="30">
        <v>59.4</v>
      </c>
      <c r="H261" s="34" t="s">
        <v>20</v>
      </c>
    </row>
    <row r="262" spans="1:8" ht="13.8" thickBot="1">
      <c r="A262" s="84" t="s">
        <v>23</v>
      </c>
      <c r="B262" s="85"/>
      <c r="C262" s="35">
        <f>C256+C257+C258+C259+C260+C261</f>
        <v>640</v>
      </c>
      <c r="D262" s="35">
        <f t="shared" ref="D262:G262" si="46">D256+D257+D258+D259+D260+D261</f>
        <v>23.799999999999997</v>
      </c>
      <c r="E262" s="35">
        <f t="shared" si="46"/>
        <v>20.07</v>
      </c>
      <c r="F262" s="35">
        <f t="shared" si="46"/>
        <v>86.76</v>
      </c>
      <c r="G262" s="36">
        <f t="shared" si="46"/>
        <v>599.29999999999995</v>
      </c>
      <c r="H262" s="37"/>
    </row>
    <row r="263" spans="1:8">
      <c r="A263" s="69" t="s">
        <v>73</v>
      </c>
      <c r="B263" s="70"/>
      <c r="C263" s="70"/>
      <c r="D263" s="70"/>
      <c r="E263" s="70"/>
      <c r="F263" s="70"/>
      <c r="G263" s="70"/>
      <c r="H263" s="71"/>
    </row>
    <row r="264" spans="1:8">
      <c r="A264" s="57" t="s">
        <v>12</v>
      </c>
      <c r="B264" s="33" t="s">
        <v>81</v>
      </c>
      <c r="C264" s="32" t="s">
        <v>86</v>
      </c>
      <c r="D264" s="31">
        <v>11.41</v>
      </c>
      <c r="E264" s="31">
        <v>15.36</v>
      </c>
      <c r="F264" s="31">
        <v>14.35</v>
      </c>
      <c r="G264" s="30">
        <v>179.49</v>
      </c>
      <c r="H264" s="34" t="s">
        <v>80</v>
      </c>
    </row>
    <row r="265" spans="1:8" ht="26.4">
      <c r="A265" s="57"/>
      <c r="B265" s="33" t="s">
        <v>83</v>
      </c>
      <c r="C265" s="32" t="s">
        <v>53</v>
      </c>
      <c r="D265" s="31">
        <v>10.31</v>
      </c>
      <c r="E265" s="31">
        <v>8.15</v>
      </c>
      <c r="F265" s="31">
        <v>30.63</v>
      </c>
      <c r="G265" s="30">
        <v>241.79</v>
      </c>
      <c r="H265" s="34" t="s">
        <v>82</v>
      </c>
    </row>
    <row r="266" spans="1:8">
      <c r="A266" s="57"/>
      <c r="B266" s="33" t="s">
        <v>77</v>
      </c>
      <c r="C266" s="32" t="s">
        <v>19</v>
      </c>
      <c r="D266" s="31">
        <v>0.08</v>
      </c>
      <c r="E266" s="31">
        <v>0</v>
      </c>
      <c r="F266" s="31">
        <v>24.24</v>
      </c>
      <c r="G266" s="30">
        <v>99.08</v>
      </c>
      <c r="H266" s="34" t="s">
        <v>76</v>
      </c>
    </row>
    <row r="267" spans="1:8">
      <c r="A267" s="57"/>
      <c r="B267" s="33" t="s">
        <v>36</v>
      </c>
      <c r="C267" s="32" t="s">
        <v>22</v>
      </c>
      <c r="D267" s="31">
        <v>2.2799999999999998</v>
      </c>
      <c r="E267" s="31">
        <v>0.24</v>
      </c>
      <c r="F267" s="31">
        <v>14.76</v>
      </c>
      <c r="G267" s="30">
        <v>69.900000000000006</v>
      </c>
      <c r="H267" s="34" t="s">
        <v>35</v>
      </c>
    </row>
    <row r="268" spans="1:8">
      <c r="A268" s="57"/>
      <c r="B268" s="33" t="s">
        <v>21</v>
      </c>
      <c r="C268" s="32" t="s">
        <v>22</v>
      </c>
      <c r="D268" s="31">
        <v>2.04</v>
      </c>
      <c r="E268" s="31">
        <v>0.39</v>
      </c>
      <c r="F268" s="31">
        <v>11.94</v>
      </c>
      <c r="G268" s="30">
        <v>59.4</v>
      </c>
      <c r="H268" s="34" t="s">
        <v>20</v>
      </c>
    </row>
    <row r="269" spans="1:8">
      <c r="A269" s="57"/>
      <c r="B269" s="33" t="s">
        <v>85</v>
      </c>
      <c r="C269" s="32" t="s">
        <v>86</v>
      </c>
      <c r="D269" s="31">
        <v>0.27</v>
      </c>
      <c r="E269" s="31">
        <v>0.27</v>
      </c>
      <c r="F269" s="31">
        <v>6.52</v>
      </c>
      <c r="G269" s="30">
        <v>31.25</v>
      </c>
      <c r="H269" s="34" t="s">
        <v>84</v>
      </c>
    </row>
    <row r="270" spans="1:8" ht="13.8" thickBot="1">
      <c r="A270" s="84" t="s">
        <v>23</v>
      </c>
      <c r="B270" s="85"/>
      <c r="C270" s="35">
        <f>C264+C265+C266+C267+C268+C269</f>
        <v>640</v>
      </c>
      <c r="D270" s="35">
        <f t="shared" ref="D270:G270" si="47">D264+D265+D266+D267+D268+D269</f>
        <v>26.389999999999997</v>
      </c>
      <c r="E270" s="35">
        <f t="shared" si="47"/>
        <v>24.409999999999997</v>
      </c>
      <c r="F270" s="35">
        <f t="shared" si="47"/>
        <v>102.44</v>
      </c>
      <c r="G270" s="36">
        <f t="shared" si="47"/>
        <v>680.91</v>
      </c>
      <c r="H270" s="37"/>
    </row>
    <row r="271" spans="1:8">
      <c r="A271" s="69" t="s">
        <v>87</v>
      </c>
      <c r="B271" s="70"/>
      <c r="C271" s="70"/>
      <c r="D271" s="70"/>
      <c r="E271" s="70"/>
      <c r="F271" s="70"/>
      <c r="G271" s="70"/>
      <c r="H271" s="71"/>
    </row>
    <row r="272" spans="1:8">
      <c r="A272" s="57" t="s">
        <v>12</v>
      </c>
      <c r="B272" s="33" t="s">
        <v>93</v>
      </c>
      <c r="C272" s="32" t="s">
        <v>86</v>
      </c>
      <c r="D272" s="31">
        <v>1.67</v>
      </c>
      <c r="E272" s="31">
        <v>8.33</v>
      </c>
      <c r="F272" s="31">
        <v>6.33</v>
      </c>
      <c r="G272" s="30">
        <v>108.33</v>
      </c>
      <c r="H272" s="34" t="s">
        <v>92</v>
      </c>
    </row>
    <row r="273" spans="1:8" ht="26.4">
      <c r="A273" s="57"/>
      <c r="B273" s="33" t="s">
        <v>209</v>
      </c>
      <c r="C273" s="32" t="s">
        <v>19</v>
      </c>
      <c r="D273" s="31">
        <v>14.36</v>
      </c>
      <c r="E273" s="31">
        <v>15.19</v>
      </c>
      <c r="F273" s="31">
        <v>41.14</v>
      </c>
      <c r="G273" s="30">
        <v>357.2</v>
      </c>
      <c r="H273" s="34" t="s">
        <v>99</v>
      </c>
    </row>
    <row r="274" spans="1:8">
      <c r="A274" s="57"/>
      <c r="B274" s="33" t="s">
        <v>101</v>
      </c>
      <c r="C274" s="32" t="s">
        <v>19</v>
      </c>
      <c r="D274" s="31">
        <v>0.5</v>
      </c>
      <c r="E274" s="31">
        <v>0</v>
      </c>
      <c r="F274" s="31">
        <v>18.3</v>
      </c>
      <c r="G274" s="30">
        <v>72</v>
      </c>
      <c r="H274" s="34" t="s">
        <v>100</v>
      </c>
    </row>
    <row r="275" spans="1:8">
      <c r="A275" s="57"/>
      <c r="B275" s="33" t="s">
        <v>36</v>
      </c>
      <c r="C275" s="32" t="s">
        <v>22</v>
      </c>
      <c r="D275" s="31">
        <v>2.2799999999999998</v>
      </c>
      <c r="E275" s="31">
        <v>0.24</v>
      </c>
      <c r="F275" s="31">
        <v>14.76</v>
      </c>
      <c r="G275" s="30">
        <v>69.900000000000006</v>
      </c>
      <c r="H275" s="34" t="s">
        <v>35</v>
      </c>
    </row>
    <row r="276" spans="1:8">
      <c r="A276" s="57"/>
      <c r="B276" s="33" t="s">
        <v>21</v>
      </c>
      <c r="C276" s="32" t="s">
        <v>22</v>
      </c>
      <c r="D276" s="31">
        <v>2.04</v>
      </c>
      <c r="E276" s="31">
        <v>0.39</v>
      </c>
      <c r="F276" s="31">
        <v>11.94</v>
      </c>
      <c r="G276" s="30">
        <v>59.4</v>
      </c>
      <c r="H276" s="34" t="s">
        <v>20</v>
      </c>
    </row>
    <row r="277" spans="1:8" ht="13.8" thickBot="1">
      <c r="A277" s="84" t="s">
        <v>23</v>
      </c>
      <c r="B277" s="85"/>
      <c r="C277" s="35">
        <f>C272+C273+C274+C275+C276</f>
        <v>560</v>
      </c>
      <c r="D277" s="35">
        <f t="shared" ref="D277:G277" si="48">D272+D273+D274+D275+D276</f>
        <v>20.85</v>
      </c>
      <c r="E277" s="35">
        <f t="shared" si="48"/>
        <v>24.15</v>
      </c>
      <c r="F277" s="35">
        <f t="shared" si="48"/>
        <v>92.47</v>
      </c>
      <c r="G277" s="36">
        <f t="shared" si="48"/>
        <v>666.82999999999993</v>
      </c>
      <c r="H277" s="37"/>
    </row>
    <row r="278" spans="1:8">
      <c r="A278" s="69" t="s">
        <v>102</v>
      </c>
      <c r="B278" s="70"/>
      <c r="C278" s="70"/>
      <c r="D278" s="70"/>
      <c r="E278" s="70"/>
      <c r="F278" s="70"/>
      <c r="G278" s="70"/>
      <c r="H278" s="71"/>
    </row>
    <row r="279" spans="1:8" ht="26.4">
      <c r="A279" s="57" t="s">
        <v>12</v>
      </c>
      <c r="B279" s="33" t="s">
        <v>104</v>
      </c>
      <c r="C279" s="32" t="s">
        <v>202</v>
      </c>
      <c r="D279" s="31">
        <v>10.92</v>
      </c>
      <c r="E279" s="31">
        <v>11.18</v>
      </c>
      <c r="F279" s="31">
        <v>36.880000000000003</v>
      </c>
      <c r="G279" s="30">
        <v>273.75</v>
      </c>
      <c r="H279" s="34" t="s">
        <v>103</v>
      </c>
    </row>
    <row r="280" spans="1:8">
      <c r="A280" s="57"/>
      <c r="B280" s="33" t="s">
        <v>44</v>
      </c>
      <c r="C280" s="32" t="s">
        <v>203</v>
      </c>
      <c r="D280" s="31">
        <v>4.53</v>
      </c>
      <c r="E280" s="31">
        <v>8.93</v>
      </c>
      <c r="F280" s="31">
        <v>28.85</v>
      </c>
      <c r="G280" s="30">
        <v>201.96</v>
      </c>
      <c r="H280" s="34" t="s">
        <v>43</v>
      </c>
    </row>
    <row r="281" spans="1:8">
      <c r="A281" s="57"/>
      <c r="B281" s="33" t="s">
        <v>18</v>
      </c>
      <c r="C281" s="32" t="s">
        <v>19</v>
      </c>
      <c r="D281" s="31">
        <v>0.1</v>
      </c>
      <c r="E281" s="31">
        <v>0</v>
      </c>
      <c r="F281" s="31">
        <v>9.1999999999999993</v>
      </c>
      <c r="G281" s="30">
        <v>36</v>
      </c>
      <c r="H281" s="34" t="s">
        <v>17</v>
      </c>
    </row>
    <row r="282" spans="1:8">
      <c r="A282" s="57"/>
      <c r="B282" s="33" t="s">
        <v>21</v>
      </c>
      <c r="C282" s="32" t="s">
        <v>22</v>
      </c>
      <c r="D282" s="31">
        <v>2.04</v>
      </c>
      <c r="E282" s="31">
        <v>0.39</v>
      </c>
      <c r="F282" s="31">
        <v>11.94</v>
      </c>
      <c r="G282" s="30">
        <v>59.4</v>
      </c>
      <c r="H282" s="34" t="s">
        <v>20</v>
      </c>
    </row>
    <row r="283" spans="1:8" ht="13.8" thickBot="1">
      <c r="A283" s="84" t="s">
        <v>23</v>
      </c>
      <c r="B283" s="85"/>
      <c r="C283" s="35">
        <f>C279+C280+C281+C282</f>
        <v>550</v>
      </c>
      <c r="D283" s="35">
        <f t="shared" ref="D283:G283" si="49">D279+D280+D281+D282</f>
        <v>17.59</v>
      </c>
      <c r="E283" s="35">
        <f t="shared" si="49"/>
        <v>20.5</v>
      </c>
      <c r="F283" s="35">
        <f t="shared" si="49"/>
        <v>86.87</v>
      </c>
      <c r="G283" s="36">
        <f t="shared" si="49"/>
        <v>571.11</v>
      </c>
      <c r="H283" s="37"/>
    </row>
    <row r="284" spans="1:8">
      <c r="A284" s="69" t="s">
        <v>114</v>
      </c>
      <c r="B284" s="70"/>
      <c r="C284" s="70"/>
      <c r="D284" s="70"/>
      <c r="E284" s="70"/>
      <c r="F284" s="70"/>
      <c r="G284" s="70"/>
      <c r="H284" s="71"/>
    </row>
    <row r="285" spans="1:8" ht="39.6">
      <c r="A285" s="57" t="s">
        <v>12</v>
      </c>
      <c r="B285" s="33" t="s">
        <v>120</v>
      </c>
      <c r="C285" s="32" t="s">
        <v>86</v>
      </c>
      <c r="D285" s="31">
        <v>1.67</v>
      </c>
      <c r="E285" s="31">
        <v>6.67</v>
      </c>
      <c r="F285" s="31">
        <v>8.0299999999999994</v>
      </c>
      <c r="G285" s="30">
        <v>96.67</v>
      </c>
      <c r="H285" s="34" t="s">
        <v>119</v>
      </c>
    </row>
    <row r="286" spans="1:8">
      <c r="A286" s="57"/>
      <c r="B286" s="33" t="s">
        <v>124</v>
      </c>
      <c r="C286" s="32" t="s">
        <v>206</v>
      </c>
      <c r="D286" s="31">
        <v>20.22</v>
      </c>
      <c r="E286" s="31">
        <v>16.579999999999998</v>
      </c>
      <c r="F286" s="31">
        <v>48.91</v>
      </c>
      <c r="G286" s="30">
        <v>372.9</v>
      </c>
      <c r="H286" s="34" t="s">
        <v>123</v>
      </c>
    </row>
    <row r="287" spans="1:8" ht="52.8">
      <c r="A287" s="57"/>
      <c r="B287" s="33" t="s">
        <v>125</v>
      </c>
      <c r="C287" s="32" t="s">
        <v>19</v>
      </c>
      <c r="D287" s="31">
        <v>0</v>
      </c>
      <c r="E287" s="31">
        <v>0</v>
      </c>
      <c r="F287" s="31">
        <v>19.399999999999999</v>
      </c>
      <c r="G287" s="30">
        <v>78</v>
      </c>
      <c r="H287" s="34" t="s">
        <v>123</v>
      </c>
    </row>
    <row r="288" spans="1:8">
      <c r="A288" s="57"/>
      <c r="B288" s="33" t="s">
        <v>36</v>
      </c>
      <c r="C288" s="32" t="s">
        <v>22</v>
      </c>
      <c r="D288" s="31">
        <v>2.2799999999999998</v>
      </c>
      <c r="E288" s="31">
        <v>0.24</v>
      </c>
      <c r="F288" s="31">
        <v>14.76</v>
      </c>
      <c r="G288" s="30">
        <v>69.900000000000006</v>
      </c>
      <c r="H288" s="34" t="s">
        <v>35</v>
      </c>
    </row>
    <row r="289" spans="1:8">
      <c r="A289" s="57"/>
      <c r="B289" s="33" t="s">
        <v>21</v>
      </c>
      <c r="C289" s="32" t="s">
        <v>22</v>
      </c>
      <c r="D289" s="31">
        <v>2.04</v>
      </c>
      <c r="E289" s="31">
        <v>0.39</v>
      </c>
      <c r="F289" s="31">
        <v>11.94</v>
      </c>
      <c r="G289" s="30">
        <v>59.4</v>
      </c>
      <c r="H289" s="34" t="s">
        <v>20</v>
      </c>
    </row>
    <row r="290" spans="1:8" ht="13.8" thickBot="1">
      <c r="A290" s="84" t="s">
        <v>23</v>
      </c>
      <c r="B290" s="85"/>
      <c r="C290" s="35">
        <f>C285+C286+C287+C288+C289</f>
        <v>590</v>
      </c>
      <c r="D290" s="35">
        <f t="shared" ref="D290:G290" si="50">D285+D286+D287+D288+D289</f>
        <v>26.21</v>
      </c>
      <c r="E290" s="35">
        <f t="shared" si="50"/>
        <v>23.88</v>
      </c>
      <c r="F290" s="35">
        <f t="shared" si="50"/>
        <v>103.04</v>
      </c>
      <c r="G290" s="36">
        <f t="shared" si="50"/>
        <v>676.86999999999989</v>
      </c>
      <c r="H290" s="37"/>
    </row>
    <row r="291" spans="1:8">
      <c r="A291" s="69" t="s">
        <v>126</v>
      </c>
      <c r="B291" s="70"/>
      <c r="C291" s="70"/>
      <c r="D291" s="70"/>
      <c r="E291" s="70"/>
      <c r="F291" s="70"/>
      <c r="G291" s="70"/>
      <c r="H291" s="71"/>
    </row>
    <row r="292" spans="1:8">
      <c r="A292" s="57" t="s">
        <v>12</v>
      </c>
      <c r="B292" s="33" t="s">
        <v>130</v>
      </c>
      <c r="C292" s="32" t="s">
        <v>86</v>
      </c>
      <c r="D292" s="31">
        <v>2</v>
      </c>
      <c r="E292" s="31">
        <v>9</v>
      </c>
      <c r="F292" s="31">
        <v>6.3</v>
      </c>
      <c r="G292" s="30">
        <v>122</v>
      </c>
      <c r="H292" s="34" t="s">
        <v>84</v>
      </c>
    </row>
    <row r="293" spans="1:8">
      <c r="A293" s="57"/>
      <c r="B293" s="33" t="s">
        <v>133</v>
      </c>
      <c r="C293" s="32" t="s">
        <v>86</v>
      </c>
      <c r="D293" s="31">
        <v>16.25</v>
      </c>
      <c r="E293" s="31">
        <v>10.25</v>
      </c>
      <c r="F293" s="31">
        <v>21.68</v>
      </c>
      <c r="G293" s="30">
        <v>167.9</v>
      </c>
      <c r="H293" s="34" t="s">
        <v>78</v>
      </c>
    </row>
    <row r="294" spans="1:8">
      <c r="A294" s="57"/>
      <c r="B294" s="33" t="s">
        <v>70</v>
      </c>
      <c r="C294" s="32" t="s">
        <v>53</v>
      </c>
      <c r="D294" s="31">
        <v>3.73</v>
      </c>
      <c r="E294" s="31">
        <v>5.04</v>
      </c>
      <c r="F294" s="31">
        <v>24.71</v>
      </c>
      <c r="G294" s="30">
        <v>162</v>
      </c>
      <c r="H294" s="34" t="s">
        <v>69</v>
      </c>
    </row>
    <row r="295" spans="1:8">
      <c r="A295" s="57"/>
      <c r="B295" s="33" t="s">
        <v>77</v>
      </c>
      <c r="C295" s="32" t="s">
        <v>19</v>
      </c>
      <c r="D295" s="31">
        <v>0.08</v>
      </c>
      <c r="E295" s="31">
        <v>0</v>
      </c>
      <c r="F295" s="31">
        <v>24.24</v>
      </c>
      <c r="G295" s="30">
        <v>99.08</v>
      </c>
      <c r="H295" s="34" t="s">
        <v>76</v>
      </c>
    </row>
    <row r="296" spans="1:8">
      <c r="A296" s="57"/>
      <c r="B296" s="33" t="s">
        <v>36</v>
      </c>
      <c r="C296" s="32" t="s">
        <v>22</v>
      </c>
      <c r="D296" s="31">
        <v>2.2799999999999998</v>
      </c>
      <c r="E296" s="31">
        <v>0.24</v>
      </c>
      <c r="F296" s="31">
        <v>14.76</v>
      </c>
      <c r="G296" s="30">
        <v>69.900000000000006</v>
      </c>
      <c r="H296" s="34" t="s">
        <v>35</v>
      </c>
    </row>
    <row r="297" spans="1:8">
      <c r="A297" s="57"/>
      <c r="B297" s="33" t="s">
        <v>21</v>
      </c>
      <c r="C297" s="32" t="s">
        <v>22</v>
      </c>
      <c r="D297" s="31">
        <v>2.04</v>
      </c>
      <c r="E297" s="31">
        <v>0.39</v>
      </c>
      <c r="F297" s="31">
        <v>11.94</v>
      </c>
      <c r="G297" s="30">
        <v>59.4</v>
      </c>
      <c r="H297" s="34" t="s">
        <v>20</v>
      </c>
    </row>
    <row r="298" spans="1:8" ht="13.8" thickBot="1">
      <c r="A298" s="84" t="s">
        <v>23</v>
      </c>
      <c r="B298" s="85"/>
      <c r="C298" s="35">
        <f>C292+C293+C294+C295+C296+C297</f>
        <v>640</v>
      </c>
      <c r="D298" s="35">
        <f t="shared" ref="D298:G298" si="51">D292+D293+D294+D295+D296+D297</f>
        <v>26.38</v>
      </c>
      <c r="E298" s="35">
        <f t="shared" si="51"/>
        <v>24.919999999999998</v>
      </c>
      <c r="F298" s="35">
        <f t="shared" si="51"/>
        <v>103.63</v>
      </c>
      <c r="G298" s="36">
        <f t="shared" si="51"/>
        <v>680.28</v>
      </c>
      <c r="H298" s="37"/>
    </row>
    <row r="299" spans="1:8">
      <c r="A299" s="69" t="s">
        <v>134</v>
      </c>
      <c r="B299" s="70"/>
      <c r="C299" s="70"/>
      <c r="D299" s="70"/>
      <c r="E299" s="70"/>
      <c r="F299" s="70"/>
      <c r="G299" s="70"/>
      <c r="H299" s="71"/>
    </row>
    <row r="300" spans="1:8">
      <c r="A300" s="57" t="s">
        <v>12</v>
      </c>
      <c r="B300" s="33" t="s">
        <v>138</v>
      </c>
      <c r="C300" s="32" t="s">
        <v>86</v>
      </c>
      <c r="D300" s="31">
        <v>1</v>
      </c>
      <c r="E300" s="31">
        <v>4.5</v>
      </c>
      <c r="F300" s="31">
        <v>5.54</v>
      </c>
      <c r="G300" s="30">
        <v>86.67</v>
      </c>
      <c r="H300" s="34" t="s">
        <v>137</v>
      </c>
    </row>
    <row r="301" spans="1:8">
      <c r="A301" s="57"/>
      <c r="B301" s="33" t="s">
        <v>142</v>
      </c>
      <c r="C301" s="32" t="s">
        <v>86</v>
      </c>
      <c r="D301" s="31">
        <v>15.14</v>
      </c>
      <c r="E301" s="31">
        <v>14.56</v>
      </c>
      <c r="F301" s="31">
        <v>5.86</v>
      </c>
      <c r="G301" s="30">
        <v>160.38999999999999</v>
      </c>
      <c r="H301" s="34" t="s">
        <v>141</v>
      </c>
    </row>
    <row r="302" spans="1:8">
      <c r="A302" s="57"/>
      <c r="B302" s="33" t="s">
        <v>144</v>
      </c>
      <c r="C302" s="32" t="s">
        <v>53</v>
      </c>
      <c r="D302" s="31">
        <v>4.45</v>
      </c>
      <c r="E302" s="31">
        <v>4.09</v>
      </c>
      <c r="F302" s="31">
        <v>44.51</v>
      </c>
      <c r="G302" s="30">
        <v>201.36</v>
      </c>
      <c r="H302" s="34" t="s">
        <v>143</v>
      </c>
    </row>
    <row r="303" spans="1:8">
      <c r="A303" s="57"/>
      <c r="B303" s="33" t="s">
        <v>146</v>
      </c>
      <c r="C303" s="32" t="s">
        <v>19</v>
      </c>
      <c r="D303" s="31">
        <v>0.3</v>
      </c>
      <c r="E303" s="31">
        <v>0.2</v>
      </c>
      <c r="F303" s="31">
        <v>25.1</v>
      </c>
      <c r="G303" s="30">
        <v>103</v>
      </c>
      <c r="H303" s="34" t="s">
        <v>145</v>
      </c>
    </row>
    <row r="304" spans="1:8">
      <c r="A304" s="57"/>
      <c r="B304" s="33" t="s">
        <v>36</v>
      </c>
      <c r="C304" s="32" t="s">
        <v>22</v>
      </c>
      <c r="D304" s="31">
        <v>2.2799999999999998</v>
      </c>
      <c r="E304" s="31">
        <v>0.24</v>
      </c>
      <c r="F304" s="31">
        <v>14.76</v>
      </c>
      <c r="G304" s="30">
        <v>69.900000000000006</v>
      </c>
      <c r="H304" s="34" t="s">
        <v>35</v>
      </c>
    </row>
    <row r="305" spans="1:8">
      <c r="A305" s="57"/>
      <c r="B305" s="33" t="s">
        <v>21</v>
      </c>
      <c r="C305" s="32" t="s">
        <v>22</v>
      </c>
      <c r="D305" s="31">
        <v>2.04</v>
      </c>
      <c r="E305" s="31">
        <v>0.39</v>
      </c>
      <c r="F305" s="31">
        <v>11.94</v>
      </c>
      <c r="G305" s="30">
        <v>59.4</v>
      </c>
      <c r="H305" s="34" t="s">
        <v>20</v>
      </c>
    </row>
    <row r="306" spans="1:8" ht="13.8" thickBot="1">
      <c r="A306" s="84" t="s">
        <v>23</v>
      </c>
      <c r="B306" s="85"/>
      <c r="C306" s="35">
        <f>C300+C301+C302+C303+C304+C305</f>
        <v>640</v>
      </c>
      <c r="D306" s="35">
        <f t="shared" ref="D306:G306" si="52">D300+D301+D302+D303+D304+D305</f>
        <v>25.21</v>
      </c>
      <c r="E306" s="35">
        <f t="shared" si="52"/>
        <v>23.98</v>
      </c>
      <c r="F306" s="35">
        <f t="shared" si="52"/>
        <v>107.71</v>
      </c>
      <c r="G306" s="36">
        <f t="shared" si="52"/>
        <v>680.72</v>
      </c>
      <c r="H306" s="37"/>
    </row>
    <row r="307" spans="1:8">
      <c r="A307" s="69" t="s">
        <v>147</v>
      </c>
      <c r="B307" s="70"/>
      <c r="C307" s="70"/>
      <c r="D307" s="70"/>
      <c r="E307" s="70"/>
      <c r="F307" s="70"/>
      <c r="G307" s="70"/>
      <c r="H307" s="71"/>
    </row>
    <row r="308" spans="1:8" ht="26.4">
      <c r="A308" s="57" t="s">
        <v>12</v>
      </c>
      <c r="B308" s="33" t="s">
        <v>207</v>
      </c>
      <c r="C308" s="32" t="s">
        <v>202</v>
      </c>
      <c r="D308" s="31">
        <v>12.5</v>
      </c>
      <c r="E308" s="31">
        <v>10.199999999999999</v>
      </c>
      <c r="F308" s="31">
        <v>26.98</v>
      </c>
      <c r="G308" s="30">
        <v>227.73</v>
      </c>
      <c r="H308" s="41" t="s">
        <v>208</v>
      </c>
    </row>
    <row r="309" spans="1:8">
      <c r="A309" s="57"/>
      <c r="B309" s="33" t="s">
        <v>91</v>
      </c>
      <c r="C309" s="32" t="s">
        <v>22</v>
      </c>
      <c r="D309" s="31">
        <v>2.31</v>
      </c>
      <c r="E309" s="31">
        <v>0.9</v>
      </c>
      <c r="F309" s="31">
        <v>15.03</v>
      </c>
      <c r="G309" s="30">
        <v>78.599999999999994</v>
      </c>
      <c r="H309" s="34" t="s">
        <v>90</v>
      </c>
    </row>
    <row r="310" spans="1:8">
      <c r="A310" s="57"/>
      <c r="B310" s="33" t="s">
        <v>18</v>
      </c>
      <c r="C310" s="32" t="s">
        <v>19</v>
      </c>
      <c r="D310" s="31">
        <v>0.1</v>
      </c>
      <c r="E310" s="31">
        <v>0</v>
      </c>
      <c r="F310" s="31">
        <v>9.1999999999999993</v>
      </c>
      <c r="G310" s="30">
        <v>36</v>
      </c>
      <c r="H310" s="34" t="s">
        <v>17</v>
      </c>
    </row>
    <row r="311" spans="1:8">
      <c r="A311" s="57"/>
      <c r="B311" s="33" t="s">
        <v>44</v>
      </c>
      <c r="C311" s="32" t="s">
        <v>203</v>
      </c>
      <c r="D311" s="31">
        <v>4.53</v>
      </c>
      <c r="E311" s="31">
        <v>8.93</v>
      </c>
      <c r="F311" s="31">
        <v>28.85</v>
      </c>
      <c r="G311" s="30">
        <v>201.96</v>
      </c>
      <c r="H311" s="34" t="s">
        <v>43</v>
      </c>
    </row>
    <row r="312" spans="1:8" ht="13.8" thickBot="1">
      <c r="A312" s="84" t="s">
        <v>23</v>
      </c>
      <c r="B312" s="85"/>
      <c r="C312" s="35">
        <f>C308+C309+C310+C311</f>
        <v>550</v>
      </c>
      <c r="D312" s="35">
        <f t="shared" ref="D312:G312" si="53">D308+D309+D310+D311</f>
        <v>19.440000000000001</v>
      </c>
      <c r="E312" s="35">
        <f t="shared" si="53"/>
        <v>20.03</v>
      </c>
      <c r="F312" s="35">
        <f t="shared" si="53"/>
        <v>80.06</v>
      </c>
      <c r="G312" s="36">
        <f t="shared" si="53"/>
        <v>544.29</v>
      </c>
      <c r="H312" s="37"/>
    </row>
    <row r="313" spans="1:8">
      <c r="A313" s="69" t="s">
        <v>154</v>
      </c>
      <c r="B313" s="70"/>
      <c r="C313" s="70"/>
      <c r="D313" s="70"/>
      <c r="E313" s="70"/>
      <c r="F313" s="70"/>
      <c r="G313" s="70"/>
      <c r="H313" s="71"/>
    </row>
    <row r="314" spans="1:8" ht="26.4">
      <c r="A314" s="57" t="s">
        <v>12</v>
      </c>
      <c r="B314" s="33" t="s">
        <v>156</v>
      </c>
      <c r="C314" s="32" t="s">
        <v>202</v>
      </c>
      <c r="D314" s="31">
        <v>15.94</v>
      </c>
      <c r="E314" s="31">
        <v>12.19</v>
      </c>
      <c r="F314" s="31">
        <v>20.309999999999999</v>
      </c>
      <c r="G314" s="30">
        <v>256.25</v>
      </c>
      <c r="H314" s="34" t="s">
        <v>155</v>
      </c>
    </row>
    <row r="315" spans="1:8">
      <c r="A315" s="57"/>
      <c r="B315" s="33" t="s">
        <v>44</v>
      </c>
      <c r="C315" s="32" t="s">
        <v>203</v>
      </c>
      <c r="D315" s="31">
        <v>4.53</v>
      </c>
      <c r="E315" s="31">
        <v>8.93</v>
      </c>
      <c r="F315" s="31">
        <v>28.85</v>
      </c>
      <c r="G315" s="30">
        <v>201.96</v>
      </c>
      <c r="H315" s="34" t="s">
        <v>43</v>
      </c>
    </row>
    <row r="316" spans="1:8">
      <c r="A316" s="57"/>
      <c r="B316" s="33" t="s">
        <v>77</v>
      </c>
      <c r="C316" s="32" t="s">
        <v>19</v>
      </c>
      <c r="D316" s="31">
        <v>0.08</v>
      </c>
      <c r="E316" s="31">
        <v>0</v>
      </c>
      <c r="F316" s="31">
        <v>24.24</v>
      </c>
      <c r="G316" s="30">
        <v>99.08</v>
      </c>
      <c r="H316" s="34" t="s">
        <v>76</v>
      </c>
    </row>
    <row r="317" spans="1:8">
      <c r="A317" s="57"/>
      <c r="B317" s="33" t="s">
        <v>21</v>
      </c>
      <c r="C317" s="32" t="s">
        <v>22</v>
      </c>
      <c r="D317" s="31">
        <v>2.04</v>
      </c>
      <c r="E317" s="31">
        <v>0.39</v>
      </c>
      <c r="F317" s="31">
        <v>11.94</v>
      </c>
      <c r="G317" s="30">
        <v>59.4</v>
      </c>
      <c r="H317" s="34" t="s">
        <v>20</v>
      </c>
    </row>
    <row r="318" spans="1:8" ht="13.8" thickBot="1">
      <c r="A318" s="84" t="s">
        <v>23</v>
      </c>
      <c r="B318" s="85"/>
      <c r="C318" s="35">
        <v>550</v>
      </c>
      <c r="D318" s="52">
        <v>22.589999999999996</v>
      </c>
      <c r="E318" s="52">
        <v>21.509999999999998</v>
      </c>
      <c r="F318" s="52">
        <v>85.339999999999989</v>
      </c>
      <c r="G318" s="53">
        <v>616.69000000000005</v>
      </c>
      <c r="H318" s="37"/>
    </row>
    <row r="319" spans="1:8">
      <c r="A319" s="69" t="s">
        <v>161</v>
      </c>
      <c r="B319" s="70"/>
      <c r="C319" s="70"/>
      <c r="D319" s="70"/>
      <c r="E319" s="70"/>
      <c r="F319" s="70"/>
      <c r="G319" s="70"/>
      <c r="H319" s="71"/>
    </row>
    <row r="320" spans="1:8" ht="26.4">
      <c r="A320" s="57" t="s">
        <v>12</v>
      </c>
      <c r="B320" s="33" t="s">
        <v>213</v>
      </c>
      <c r="C320" s="32" t="s">
        <v>86</v>
      </c>
      <c r="D320" s="31">
        <v>9.06</v>
      </c>
      <c r="E320" s="31">
        <v>15.09</v>
      </c>
      <c r="F320" s="31">
        <v>15.59</v>
      </c>
      <c r="G320" s="30">
        <v>199.48</v>
      </c>
      <c r="H320" s="34" t="s">
        <v>166</v>
      </c>
    </row>
    <row r="321" spans="1:8" ht="26.4">
      <c r="A321" s="57"/>
      <c r="B321" s="33" t="s">
        <v>167</v>
      </c>
      <c r="C321" s="32" t="s">
        <v>53</v>
      </c>
      <c r="D321" s="31">
        <v>8.01</v>
      </c>
      <c r="E321" s="31">
        <v>7.47</v>
      </c>
      <c r="F321" s="31">
        <v>44.83</v>
      </c>
      <c r="G321" s="30">
        <v>295.24</v>
      </c>
      <c r="H321" s="34" t="s">
        <v>84</v>
      </c>
    </row>
    <row r="322" spans="1:8">
      <c r="A322" s="57"/>
      <c r="B322" s="33" t="s">
        <v>72</v>
      </c>
      <c r="C322" s="32" t="s">
        <v>19</v>
      </c>
      <c r="D322" s="31">
        <v>0.2</v>
      </c>
      <c r="E322" s="31">
        <v>0.1</v>
      </c>
      <c r="F322" s="31">
        <v>17.3</v>
      </c>
      <c r="G322" s="30">
        <v>65</v>
      </c>
      <c r="H322" s="34" t="s">
        <v>71</v>
      </c>
    </row>
    <row r="323" spans="1:8">
      <c r="A323" s="57"/>
      <c r="B323" s="33" t="s">
        <v>36</v>
      </c>
      <c r="C323" s="32" t="s">
        <v>22</v>
      </c>
      <c r="D323" s="31">
        <v>2.2799999999999998</v>
      </c>
      <c r="E323" s="31">
        <v>0.24</v>
      </c>
      <c r="F323" s="31">
        <v>14.76</v>
      </c>
      <c r="G323" s="30">
        <v>69.900000000000006</v>
      </c>
      <c r="H323" s="34" t="s">
        <v>35</v>
      </c>
    </row>
    <row r="324" spans="1:8">
      <c r="A324" s="57"/>
      <c r="B324" s="33" t="s">
        <v>21</v>
      </c>
      <c r="C324" s="32" t="s">
        <v>22</v>
      </c>
      <c r="D324" s="31">
        <v>2.04</v>
      </c>
      <c r="E324" s="31">
        <v>0.39</v>
      </c>
      <c r="F324" s="31">
        <v>11.94</v>
      </c>
      <c r="G324" s="30">
        <v>59.4</v>
      </c>
      <c r="H324" s="34" t="s">
        <v>20</v>
      </c>
    </row>
    <row r="325" spans="1:8" ht="13.8" thickBot="1">
      <c r="A325" s="84" t="s">
        <v>23</v>
      </c>
      <c r="B325" s="85"/>
      <c r="C325" s="35">
        <f>C320+C321+C322+C323+C324</f>
        <v>540</v>
      </c>
      <c r="D325" s="35">
        <f t="shared" ref="D325:G325" si="54">D320+D321+D322+D323+D324</f>
        <v>21.59</v>
      </c>
      <c r="E325" s="35">
        <f t="shared" si="54"/>
        <v>23.29</v>
      </c>
      <c r="F325" s="35">
        <f t="shared" si="54"/>
        <v>104.42</v>
      </c>
      <c r="G325" s="36">
        <f t="shared" si="54"/>
        <v>689.02</v>
      </c>
      <c r="H325" s="37"/>
    </row>
    <row r="326" spans="1:8">
      <c r="A326" s="69" t="s">
        <v>168</v>
      </c>
      <c r="B326" s="70"/>
      <c r="C326" s="70"/>
      <c r="D326" s="70"/>
      <c r="E326" s="70"/>
      <c r="F326" s="70"/>
      <c r="G326" s="70"/>
      <c r="H326" s="71"/>
    </row>
    <row r="327" spans="1:8" ht="26.4">
      <c r="A327" s="57" t="s">
        <v>12</v>
      </c>
      <c r="B327" s="33" t="s">
        <v>175</v>
      </c>
      <c r="C327" s="32" t="s">
        <v>86</v>
      </c>
      <c r="D327" s="31">
        <v>1.17</v>
      </c>
      <c r="E327" s="31">
        <v>6.67</v>
      </c>
      <c r="F327" s="31">
        <v>8.8000000000000007</v>
      </c>
      <c r="G327" s="30">
        <v>106.67</v>
      </c>
      <c r="H327" s="34" t="s">
        <v>174</v>
      </c>
    </row>
    <row r="328" spans="1:8">
      <c r="A328" s="57"/>
      <c r="B328" s="33" t="s">
        <v>160</v>
      </c>
      <c r="C328" s="32" t="s">
        <v>19</v>
      </c>
      <c r="D328" s="31">
        <v>15.51</v>
      </c>
      <c r="E328" s="31">
        <v>15.65</v>
      </c>
      <c r="F328" s="31">
        <v>32.56</v>
      </c>
      <c r="G328" s="30">
        <v>327.88</v>
      </c>
      <c r="H328" s="34" t="s">
        <v>159</v>
      </c>
    </row>
    <row r="329" spans="1:8">
      <c r="A329" s="57"/>
      <c r="B329" s="33" t="s">
        <v>77</v>
      </c>
      <c r="C329" s="32" t="s">
        <v>19</v>
      </c>
      <c r="D329" s="31">
        <v>0.08</v>
      </c>
      <c r="E329" s="31">
        <v>0</v>
      </c>
      <c r="F329" s="31">
        <v>24.24</v>
      </c>
      <c r="G329" s="30">
        <v>99.08</v>
      </c>
      <c r="H329" s="34" t="s">
        <v>76</v>
      </c>
    </row>
    <row r="330" spans="1:8">
      <c r="A330" s="57"/>
      <c r="B330" s="33" t="s">
        <v>36</v>
      </c>
      <c r="C330" s="32" t="s">
        <v>22</v>
      </c>
      <c r="D330" s="31">
        <v>2.2799999999999998</v>
      </c>
      <c r="E330" s="31">
        <v>0.24</v>
      </c>
      <c r="F330" s="31">
        <v>14.76</v>
      </c>
      <c r="G330" s="30">
        <v>69.900000000000006</v>
      </c>
      <c r="H330" s="34" t="s">
        <v>35</v>
      </c>
    </row>
    <row r="331" spans="1:8">
      <c r="A331" s="57"/>
      <c r="B331" s="33" t="s">
        <v>21</v>
      </c>
      <c r="C331" s="32" t="s">
        <v>22</v>
      </c>
      <c r="D331" s="31">
        <v>2.04</v>
      </c>
      <c r="E331" s="31">
        <v>0.39</v>
      </c>
      <c r="F331" s="31">
        <v>11.94</v>
      </c>
      <c r="G331" s="30">
        <v>59.4</v>
      </c>
      <c r="H331" s="34" t="s">
        <v>20</v>
      </c>
    </row>
    <row r="332" spans="1:8" ht="13.8" thickBot="1">
      <c r="A332" s="84" t="s">
        <v>23</v>
      </c>
      <c r="B332" s="85"/>
      <c r="C332" s="35">
        <f>C331+C330+C329+C328+C327</f>
        <v>560</v>
      </c>
      <c r="D332" s="35">
        <f t="shared" ref="D332:G332" si="55">D331+D330+D329+D328+D327</f>
        <v>21.08</v>
      </c>
      <c r="E332" s="35">
        <f t="shared" si="55"/>
        <v>22.950000000000003</v>
      </c>
      <c r="F332" s="35">
        <f t="shared" si="55"/>
        <v>92.3</v>
      </c>
      <c r="G332" s="36">
        <f t="shared" si="55"/>
        <v>662.93</v>
      </c>
      <c r="H332" s="37"/>
    </row>
    <row r="333" spans="1:8">
      <c r="A333" s="69" t="s">
        <v>179</v>
      </c>
      <c r="B333" s="70"/>
      <c r="C333" s="70"/>
      <c r="D333" s="70"/>
      <c r="E333" s="70"/>
      <c r="F333" s="70"/>
      <c r="G333" s="70"/>
      <c r="H333" s="71"/>
    </row>
    <row r="334" spans="1:8" ht="39.6">
      <c r="A334" s="57" t="s">
        <v>12</v>
      </c>
      <c r="B334" s="33" t="s">
        <v>183</v>
      </c>
      <c r="C334" s="32" t="s">
        <v>86</v>
      </c>
      <c r="D334" s="31">
        <v>1.67</v>
      </c>
      <c r="E334" s="31">
        <v>6.67</v>
      </c>
      <c r="F334" s="31">
        <v>9.83</v>
      </c>
      <c r="G334" s="30">
        <v>105</v>
      </c>
      <c r="H334" s="34" t="s">
        <v>182</v>
      </c>
    </row>
    <row r="335" spans="1:8" ht="26.4">
      <c r="A335" s="57"/>
      <c r="B335" s="33" t="s">
        <v>187</v>
      </c>
      <c r="C335" s="32" t="s">
        <v>206</v>
      </c>
      <c r="D335" s="31">
        <v>19.190000000000001</v>
      </c>
      <c r="E335" s="31">
        <v>16.98</v>
      </c>
      <c r="F335" s="31">
        <v>45.39</v>
      </c>
      <c r="G335" s="30">
        <v>357.12</v>
      </c>
      <c r="H335" s="34" t="s">
        <v>186</v>
      </c>
    </row>
    <row r="336" spans="1:8">
      <c r="A336" s="57"/>
      <c r="B336" s="33" t="s">
        <v>34</v>
      </c>
      <c r="C336" s="32" t="s">
        <v>19</v>
      </c>
      <c r="D336" s="31">
        <v>0.3</v>
      </c>
      <c r="E336" s="31">
        <v>0</v>
      </c>
      <c r="F336" s="31">
        <v>18.5</v>
      </c>
      <c r="G336" s="30">
        <v>71</v>
      </c>
      <c r="H336" s="34" t="s">
        <v>33</v>
      </c>
    </row>
    <row r="337" spans="1:8">
      <c r="A337" s="57"/>
      <c r="B337" s="33" t="s">
        <v>36</v>
      </c>
      <c r="C337" s="32" t="s">
        <v>22</v>
      </c>
      <c r="D337" s="31">
        <v>2.2799999999999998</v>
      </c>
      <c r="E337" s="31">
        <v>0.24</v>
      </c>
      <c r="F337" s="31">
        <v>14.76</v>
      </c>
      <c r="G337" s="30">
        <v>69.900000000000006</v>
      </c>
      <c r="H337" s="34" t="s">
        <v>35</v>
      </c>
    </row>
    <row r="338" spans="1:8">
      <c r="A338" s="57"/>
      <c r="B338" s="33" t="s">
        <v>21</v>
      </c>
      <c r="C338" s="32" t="s">
        <v>22</v>
      </c>
      <c r="D338" s="31">
        <v>2.04</v>
      </c>
      <c r="E338" s="31">
        <v>0.39</v>
      </c>
      <c r="F338" s="31">
        <v>11.94</v>
      </c>
      <c r="G338" s="30">
        <v>59.4</v>
      </c>
      <c r="H338" s="34" t="s">
        <v>20</v>
      </c>
    </row>
    <row r="339" spans="1:8" ht="13.8" thickBot="1">
      <c r="A339" s="84" t="s">
        <v>23</v>
      </c>
      <c r="B339" s="85"/>
      <c r="C339" s="35">
        <f>C334+C335+C336+C337+C338</f>
        <v>590</v>
      </c>
      <c r="D339" s="35">
        <f>D334+D335+D336+D337+D338</f>
        <v>25.48</v>
      </c>
      <c r="E339" s="35">
        <f>E334+E335+E336+E337+E338</f>
        <v>24.279999999999998</v>
      </c>
      <c r="F339" s="35">
        <f>F334+F335+F336+F337+F338</f>
        <v>100.42</v>
      </c>
      <c r="G339" s="36">
        <f>G334+G335+G336+G337+G338</f>
        <v>662.42</v>
      </c>
      <c r="H339" s="37"/>
    </row>
    <row r="340" spans="1:8">
      <c r="A340" s="69" t="s">
        <v>188</v>
      </c>
      <c r="B340" s="70"/>
      <c r="C340" s="70"/>
      <c r="D340" s="70"/>
      <c r="E340" s="70"/>
      <c r="F340" s="70"/>
      <c r="G340" s="70"/>
      <c r="H340" s="71"/>
    </row>
    <row r="341" spans="1:8">
      <c r="A341" s="57" t="s">
        <v>12</v>
      </c>
      <c r="B341" s="33" t="s">
        <v>211</v>
      </c>
      <c r="C341" s="32" t="s">
        <v>86</v>
      </c>
      <c r="D341" s="31">
        <v>11.71</v>
      </c>
      <c r="E341" s="31">
        <v>13.14</v>
      </c>
      <c r="F341" s="31">
        <v>4.54</v>
      </c>
      <c r="G341" s="30">
        <v>198.52</v>
      </c>
      <c r="H341" s="34" t="s">
        <v>191</v>
      </c>
    </row>
    <row r="342" spans="1:8" ht="26.4">
      <c r="A342" s="57"/>
      <c r="B342" s="33" t="s">
        <v>193</v>
      </c>
      <c r="C342" s="32" t="s">
        <v>53</v>
      </c>
      <c r="D342" s="31">
        <v>3.76</v>
      </c>
      <c r="E342" s="31">
        <v>6.06</v>
      </c>
      <c r="F342" s="31">
        <v>42.96</v>
      </c>
      <c r="G342" s="30">
        <v>187.62</v>
      </c>
      <c r="H342" s="34" t="s">
        <v>192</v>
      </c>
    </row>
    <row r="343" spans="1:8">
      <c r="A343" s="57"/>
      <c r="B343" s="33" t="s">
        <v>214</v>
      </c>
      <c r="C343" s="32" t="s">
        <v>19</v>
      </c>
      <c r="D343" s="31">
        <v>0</v>
      </c>
      <c r="E343" s="31">
        <v>0</v>
      </c>
      <c r="F343" s="31">
        <v>9.1</v>
      </c>
      <c r="G343" s="30">
        <v>35</v>
      </c>
      <c r="H343" s="34" t="s">
        <v>215</v>
      </c>
    </row>
    <row r="344" spans="1:8">
      <c r="A344" s="57"/>
      <c r="B344" s="33" t="s">
        <v>36</v>
      </c>
      <c r="C344" s="32" t="s">
        <v>22</v>
      </c>
      <c r="D344" s="31">
        <v>2.2799999999999998</v>
      </c>
      <c r="E344" s="31">
        <v>0.24</v>
      </c>
      <c r="F344" s="31">
        <v>14.76</v>
      </c>
      <c r="G344" s="30">
        <v>69.900000000000006</v>
      </c>
      <c r="H344" s="34" t="s">
        <v>35</v>
      </c>
    </row>
    <row r="345" spans="1:8">
      <c r="A345" s="57"/>
      <c r="B345" s="33" t="s">
        <v>21</v>
      </c>
      <c r="C345" s="32" t="s">
        <v>22</v>
      </c>
      <c r="D345" s="31">
        <v>2.04</v>
      </c>
      <c r="E345" s="31">
        <v>0.39</v>
      </c>
      <c r="F345" s="31">
        <v>11.94</v>
      </c>
      <c r="G345" s="30">
        <v>59.4</v>
      </c>
      <c r="H345" s="34" t="s">
        <v>20</v>
      </c>
    </row>
    <row r="346" spans="1:8">
      <c r="A346" s="57"/>
      <c r="B346" s="33" t="s">
        <v>85</v>
      </c>
      <c r="C346" s="32" t="s">
        <v>86</v>
      </c>
      <c r="D346" s="31">
        <v>0.27</v>
      </c>
      <c r="E346" s="31">
        <v>0.27</v>
      </c>
      <c r="F346" s="31">
        <v>6.52</v>
      </c>
      <c r="G346" s="30">
        <v>51.23</v>
      </c>
      <c r="H346" s="34" t="s">
        <v>84</v>
      </c>
    </row>
    <row r="347" spans="1:8">
      <c r="A347" s="86" t="s">
        <v>23</v>
      </c>
      <c r="B347" s="87"/>
      <c r="C347" s="38">
        <f>C346+C345+C344+C343+C342+C341</f>
        <v>640</v>
      </c>
      <c r="D347" s="38">
        <f t="shared" ref="D347:G347" si="56">D346+D345+D344+D343+D342+D341</f>
        <v>20.060000000000002</v>
      </c>
      <c r="E347" s="38">
        <f t="shared" si="56"/>
        <v>20.100000000000001</v>
      </c>
      <c r="F347" s="38">
        <f t="shared" si="56"/>
        <v>89.820000000000007</v>
      </c>
      <c r="G347" s="39">
        <f t="shared" si="56"/>
        <v>601.66999999999996</v>
      </c>
      <c r="H347" s="40"/>
    </row>
    <row r="348" spans="1:8">
      <c r="A348" s="57" t="s">
        <v>194</v>
      </c>
      <c r="B348" s="58"/>
      <c r="C348" s="35">
        <f>C347+C339+C332+C325+C318+C312+C306+C298+C290+C283+C270+C277+C262+C254+C247</f>
        <v>8800</v>
      </c>
      <c r="D348" s="35">
        <f>D347+D339+D332+D325+D318+D312+D306+D298+D290+D283+D270+D277+D262+D254+D247</f>
        <v>340.1</v>
      </c>
      <c r="E348" s="35">
        <f>E347+E339+E332+E325+E318+E312+E306+E298+E290+E283+E270+E277+E262+E254+E247</f>
        <v>338.49999999999989</v>
      </c>
      <c r="F348" s="35">
        <f>F347+F339+F332+F325+F318+F312+F306+F298+F290+F283+F270+F277+F262+F254+F247</f>
        <v>1416.9999999999998</v>
      </c>
      <c r="G348" s="36">
        <f>G347+G339+G332+G325+G318+G312+G306+G298+G290+G283+G270+G277+G262+G254+G247</f>
        <v>9564.0899999999983</v>
      </c>
      <c r="H348" s="37"/>
    </row>
    <row r="349" spans="1:8" ht="13.8" thickBot="1">
      <c r="A349" s="59" t="s">
        <v>195</v>
      </c>
      <c r="B349" s="60"/>
      <c r="C349" s="88">
        <f>C348/15</f>
        <v>586.66666666666663</v>
      </c>
      <c r="D349" s="45">
        <f>D348/15</f>
        <v>22.673333333333336</v>
      </c>
      <c r="E349" s="45">
        <f t="shared" ref="E349:G349" si="57">E348/15</f>
        <v>22.566666666666659</v>
      </c>
      <c r="F349" s="45">
        <f t="shared" si="57"/>
        <v>94.466666666666654</v>
      </c>
      <c r="G349" s="46">
        <f t="shared" si="57"/>
        <v>637.60599999999988</v>
      </c>
      <c r="H349" s="47"/>
    </row>
    <row r="350" spans="1:8">
      <c r="A350" s="61"/>
      <c r="B350" s="61"/>
      <c r="C350" s="48"/>
      <c r="D350" s="49">
        <f>D349*400/G349</f>
        <v>14.224040133457551</v>
      </c>
      <c r="E350" s="49">
        <f>E349*900/G349</f>
        <v>31.853527099807714</v>
      </c>
      <c r="F350" s="49">
        <f>F349*400/G349</f>
        <v>59.263348630136278</v>
      </c>
      <c r="G350" s="50"/>
      <c r="H350" s="50"/>
    </row>
  </sheetData>
  <mergeCells count="154">
    <mergeCell ref="A347:B347"/>
    <mergeCell ref="A348:B348"/>
    <mergeCell ref="A349:B349"/>
    <mergeCell ref="A350:B350"/>
    <mergeCell ref="A333:H333"/>
    <mergeCell ref="A334:A338"/>
    <mergeCell ref="A339:B339"/>
    <mergeCell ref="A340:H340"/>
    <mergeCell ref="A341:A346"/>
    <mergeCell ref="A320:A324"/>
    <mergeCell ref="A325:B325"/>
    <mergeCell ref="A326:H326"/>
    <mergeCell ref="A327:A331"/>
    <mergeCell ref="A332:B332"/>
    <mergeCell ref="A312:B312"/>
    <mergeCell ref="A313:H313"/>
    <mergeCell ref="A314:A317"/>
    <mergeCell ref="A318:B318"/>
    <mergeCell ref="A319:H319"/>
    <mergeCell ref="A299:H299"/>
    <mergeCell ref="A300:A305"/>
    <mergeCell ref="A306:B306"/>
    <mergeCell ref="A307:H307"/>
    <mergeCell ref="A308:A311"/>
    <mergeCell ref="A285:A289"/>
    <mergeCell ref="A290:B290"/>
    <mergeCell ref="A291:H291"/>
    <mergeCell ref="A292:A297"/>
    <mergeCell ref="A298:B298"/>
    <mergeCell ref="A277:B277"/>
    <mergeCell ref="A278:H278"/>
    <mergeCell ref="A279:A282"/>
    <mergeCell ref="A283:B283"/>
    <mergeCell ref="A284:H284"/>
    <mergeCell ref="A263:H263"/>
    <mergeCell ref="A264:A269"/>
    <mergeCell ref="A270:B270"/>
    <mergeCell ref="A271:H271"/>
    <mergeCell ref="A272:A276"/>
    <mergeCell ref="A249:A253"/>
    <mergeCell ref="A254:B254"/>
    <mergeCell ref="A255:H255"/>
    <mergeCell ref="A256:A261"/>
    <mergeCell ref="A262:B262"/>
    <mergeCell ref="H240:H241"/>
    <mergeCell ref="A242:H242"/>
    <mergeCell ref="A243:A246"/>
    <mergeCell ref="A247:B247"/>
    <mergeCell ref="A248:H248"/>
    <mergeCell ref="A240:A241"/>
    <mergeCell ref="B240:B241"/>
    <mergeCell ref="C240:C241"/>
    <mergeCell ref="D240:F240"/>
    <mergeCell ref="G240:G241"/>
    <mergeCell ref="A28:B28"/>
    <mergeCell ref="A21:A27"/>
    <mergeCell ref="A13:A14"/>
    <mergeCell ref="B13:B14"/>
    <mergeCell ref="C13:C14"/>
    <mergeCell ref="H13:H14"/>
    <mergeCell ref="A9:H9"/>
    <mergeCell ref="A15:H15"/>
    <mergeCell ref="A16:A19"/>
    <mergeCell ref="A20:B20"/>
    <mergeCell ref="D13:F13"/>
    <mergeCell ref="G13:G14"/>
    <mergeCell ref="A29:B29"/>
    <mergeCell ref="A30:H30"/>
    <mergeCell ref="A31:A34"/>
    <mergeCell ref="A35:B35"/>
    <mergeCell ref="A42:B42"/>
    <mergeCell ref="A36:A41"/>
    <mergeCell ref="A43:B43"/>
    <mergeCell ref="A44:H44"/>
    <mergeCell ref="A45:A48"/>
    <mergeCell ref="A49:B49"/>
    <mergeCell ref="A57:B57"/>
    <mergeCell ref="A50:A56"/>
    <mergeCell ref="A58:B58"/>
    <mergeCell ref="A59:H59"/>
    <mergeCell ref="A60:A63"/>
    <mergeCell ref="A64:B64"/>
    <mergeCell ref="A72:B72"/>
    <mergeCell ref="A65:A71"/>
    <mergeCell ref="A73:B73"/>
    <mergeCell ref="A74:H74"/>
    <mergeCell ref="A75:A78"/>
    <mergeCell ref="A79:B79"/>
    <mergeCell ref="A87:B87"/>
    <mergeCell ref="A80:A86"/>
    <mergeCell ref="A88:B88"/>
    <mergeCell ref="A89:H89"/>
    <mergeCell ref="A90:A93"/>
    <mergeCell ref="A94:B94"/>
    <mergeCell ref="A101:B101"/>
    <mergeCell ref="A95:A100"/>
    <mergeCell ref="A102:B102"/>
    <mergeCell ref="A103:H103"/>
    <mergeCell ref="A104:A107"/>
    <mergeCell ref="A108:B108"/>
    <mergeCell ref="A115:B115"/>
    <mergeCell ref="A109:A114"/>
    <mergeCell ref="A116:B116"/>
    <mergeCell ref="A117:H117"/>
    <mergeCell ref="A118:A121"/>
    <mergeCell ref="A122:B122"/>
    <mergeCell ref="A130:B130"/>
    <mergeCell ref="A123:A129"/>
    <mergeCell ref="A131:B131"/>
    <mergeCell ref="A132:H132"/>
    <mergeCell ref="A133:A136"/>
    <mergeCell ref="A137:B137"/>
    <mergeCell ref="A145:B145"/>
    <mergeCell ref="A138:A144"/>
    <mergeCell ref="A146:B146"/>
    <mergeCell ref="A147:H147"/>
    <mergeCell ref="A148:A151"/>
    <mergeCell ref="A152:B152"/>
    <mergeCell ref="A159:B159"/>
    <mergeCell ref="A153:A158"/>
    <mergeCell ref="A160:B160"/>
    <mergeCell ref="A161:H161"/>
    <mergeCell ref="A162:A165"/>
    <mergeCell ref="A166:B166"/>
    <mergeCell ref="A174:B174"/>
    <mergeCell ref="A167:A173"/>
    <mergeCell ref="A175:B175"/>
    <mergeCell ref="A176:H176"/>
    <mergeCell ref="A177:A180"/>
    <mergeCell ref="A181:B181"/>
    <mergeCell ref="A188:B188"/>
    <mergeCell ref="A182:A187"/>
    <mergeCell ref="A189:B189"/>
    <mergeCell ref="A190:H190"/>
    <mergeCell ref="A191:A194"/>
    <mergeCell ref="A195:B195"/>
    <mergeCell ref="A202:B202"/>
    <mergeCell ref="A196:A201"/>
    <mergeCell ref="A203:B203"/>
    <mergeCell ref="A204:H204"/>
    <mergeCell ref="A205:A208"/>
    <mergeCell ref="A209:B209"/>
    <mergeCell ref="A216:B216"/>
    <mergeCell ref="A210:A215"/>
    <mergeCell ref="A232:B232"/>
    <mergeCell ref="A233:B233"/>
    <mergeCell ref="A234:B234"/>
    <mergeCell ref="A235:B235"/>
    <mergeCell ref="A217:B217"/>
    <mergeCell ref="A218:H218"/>
    <mergeCell ref="A219:A222"/>
    <mergeCell ref="A223:B223"/>
    <mergeCell ref="A231:B231"/>
    <mergeCell ref="A224:A230"/>
  </mergeCells>
  <printOptions horizontalCentered="1"/>
  <pageMargins left="0" right="0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5 - 11 классы ОВЗ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32_Садик</cp:lastModifiedBy>
  <cp:lastPrinted>2025-11-28T09:53:23Z</cp:lastPrinted>
  <dcterms:created xsi:type="dcterms:W3CDTF">2010-09-29T09:10:17Z</dcterms:created>
  <dcterms:modified xsi:type="dcterms:W3CDTF">2026-10-06T09:09:34Z</dcterms:modified>
</cp:coreProperties>
</file>